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John 2\Water\Well Production Reports\"/>
    </mc:Choice>
  </mc:AlternateContent>
  <xr:revisionPtr revIDLastSave="0" documentId="13_ncr:1_{3B46DEE6-8A15-4BF1-9D7E-E92216E60936}" xr6:coauthVersionLast="45" xr6:coauthVersionMax="45" xr10:uidLastSave="{00000000-0000-0000-0000-000000000000}"/>
  <bookViews>
    <workbookView xWindow="28680" yWindow="-2055" windowWidth="29040" windowHeight="15840" activeTab="2" xr2:uid="{00000000-000D-0000-FFFF-FFFF00000000}"/>
  </bookViews>
  <sheets>
    <sheet name="2017" sheetId="1" r:id="rId1"/>
    <sheet name="2018" sheetId="2" r:id="rId2"/>
    <sheet name="2019" sheetId="5" r:id="rId3"/>
    <sheet name="2017-2018" sheetId="3" r:id="rId4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4" i="5" l="1"/>
  <c r="R7" i="5"/>
  <c r="R17" i="5"/>
  <c r="R16" i="5"/>
  <c r="R15" i="5"/>
  <c r="J18" i="5" l="1"/>
  <c r="J10" i="5"/>
  <c r="G7" i="5"/>
  <c r="M40" i="5"/>
  <c r="L40" i="5"/>
  <c r="K40" i="5"/>
  <c r="I40" i="5"/>
  <c r="H40" i="5"/>
  <c r="G40" i="5"/>
  <c r="F40" i="5"/>
  <c r="E40" i="5"/>
  <c r="D40" i="5"/>
  <c r="C40" i="5"/>
  <c r="B40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J40" i="5" l="1"/>
  <c r="O40" i="5" s="1"/>
  <c r="Q29" i="2"/>
  <c r="T26" i="2"/>
  <c r="Q22" i="2" l="1"/>
  <c r="Q21" i="2"/>
  <c r="J20" i="2"/>
  <c r="J40" i="2" l="1"/>
  <c r="K40" i="2"/>
  <c r="L40" i="2"/>
  <c r="M40" i="2"/>
  <c r="C17" i="3" l="1"/>
  <c r="D17" i="3"/>
  <c r="E17" i="3"/>
  <c r="F17" i="3"/>
  <c r="G17" i="3"/>
  <c r="H17" i="3"/>
  <c r="I17" i="3"/>
  <c r="B17" i="3"/>
  <c r="I40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7" i="2"/>
  <c r="G40" i="2"/>
  <c r="H40" i="2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7" i="1"/>
  <c r="C39" i="1"/>
  <c r="D39" i="1"/>
  <c r="C40" i="2"/>
  <c r="D40" i="2"/>
  <c r="E40" i="2"/>
  <c r="F40" i="2"/>
  <c r="B40" i="2"/>
  <c r="E39" i="1"/>
  <c r="F39" i="1"/>
  <c r="G39" i="1"/>
  <c r="H39" i="1"/>
  <c r="I39" i="1"/>
  <c r="J39" i="1"/>
  <c r="K39" i="1"/>
  <c r="L39" i="1"/>
  <c r="M39" i="1"/>
  <c r="B39" i="1"/>
  <c r="O40" i="2" l="1"/>
  <c r="O39" i="1"/>
</calcChain>
</file>

<file path=xl/sharedStrings.xml><?xml version="1.0" encoding="utf-8"?>
<sst xmlns="http://schemas.openxmlformats.org/spreadsheetml/2006/main" count="116" uniqueCount="43">
  <si>
    <t>Jan</t>
  </si>
  <si>
    <t>Feb</t>
  </si>
  <si>
    <t>March</t>
  </si>
  <si>
    <t>April</t>
  </si>
  <si>
    <t>May</t>
  </si>
  <si>
    <t>June</t>
  </si>
  <si>
    <t>July</t>
  </si>
  <si>
    <t>August</t>
  </si>
  <si>
    <t>Sept</t>
  </si>
  <si>
    <t>Oct</t>
  </si>
  <si>
    <t>Nov</t>
  </si>
  <si>
    <t>Dec</t>
  </si>
  <si>
    <t>Total</t>
  </si>
  <si>
    <t>Well Production by Gallons 2018</t>
  </si>
  <si>
    <t>Well Production by Gallons 2017</t>
  </si>
  <si>
    <t>Day</t>
  </si>
  <si>
    <t>Pumped</t>
  </si>
  <si>
    <t>Difference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</si>
  <si>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</si>
  <si>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</si>
  <si>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</si>
  <si>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</si>
  <si>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</si>
  <si>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</si>
  <si>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</si>
  <si>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</si>
  <si>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</si>
  <si>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</si>
  <si>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</si>
  <si>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</si>
  <si>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</si>
  <si>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 xml:space="preserve">June </t>
  </si>
  <si>
    <t>Legend</t>
  </si>
  <si>
    <t>Well #3</t>
  </si>
  <si>
    <t>Well #4</t>
  </si>
  <si>
    <t>Both #3 &amp; #4</t>
  </si>
  <si>
    <t>Well Production by Gallons 2019</t>
  </si>
  <si>
    <t>Mode</t>
  </si>
  <si>
    <t>Mean</t>
  </si>
  <si>
    <t>Max Range</t>
  </si>
  <si>
    <t>Min Range</t>
  </si>
  <si>
    <t>Test</t>
  </si>
  <si>
    <t>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</si>
</sst>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9C0006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3F3F7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A5A5A5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6" fillId="3" borderId="0" applyNumberFormat="0" applyBorder="0" applyAlignment="0" applyProtection="0"/>
    <xf numFmtId="0" fontId="9" fillId="4" borderId="1" applyNumberFormat="0" applyFont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center"/>
    </xf>
    <xf numFmtId="3" fontId="0" fillId="0" borderId="0" xfId="0" applyNumberFormat="1"/>
    <xf numFmtId="3" fontId="3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/>
    <xf numFmtId="0" fontId="7" fillId="0" borderId="0" xfId="0" applyFont="1"/>
    <xf numFmtId="3" fontId="8" fillId="3" borderId="0" xfId="2" applyNumberFormat="1" applyFont="1"/>
    <xf numFmtId="3" fontId="0" fillId="0" borderId="0" xfId="0" applyNumberFormat="1" applyFont="1"/>
    <xf numFmtId="0" fontId="0" fillId="4" borderId="1" xfId="3" applyFont="1"/>
    <xf numFmtId="0" fontId="3" fillId="0" borderId="0" xfId="0" applyFont="1"/>
    <xf numFmtId="0" fontId="1" fillId="2" borderId="0" xfId="1"/>
    <xf numFmtId="0" fontId="6" fillId="3" borderId="0" xfId="2"/>
    <xf numFmtId="3" fontId="5" fillId="2" borderId="2" xfId="1" applyNumberFormat="1" applyFont="1" applyBorder="1"/>
    <xf numFmtId="3" fontId="2" fillId="4" borderId="2" xfId="3" applyNumberFormat="1" applyFont="1" applyBorder="1"/>
    <xf numFmtId="3" fontId="11" fillId="0" borderId="2" xfId="0" applyNumberFormat="1" applyFont="1" applyFill="1" applyBorder="1"/>
    <xf numFmtId="3" fontId="0" fillId="0" borderId="2" xfId="0" applyNumberFormat="1" applyBorder="1"/>
    <xf numFmtId="3" fontId="1" fillId="2" borderId="2" xfId="1" applyNumberFormat="1" applyBorder="1"/>
    <xf numFmtId="0" fontId="0" fillId="0" borderId="2" xfId="0" applyBorder="1"/>
    <xf numFmtId="0" fontId="5" fillId="2" borderId="0" xfId="1" applyFont="1"/>
    <xf numFmtId="0" fontId="2" fillId="4" borderId="1" xfId="3" applyFont="1"/>
    <xf numFmtId="0" fontId="12" fillId="0" borderId="0" xfId="0" applyFont="1"/>
    <xf numFmtId="3" fontId="2" fillId="4" borderId="1" xfId="3" applyNumberFormat="1" applyFont="1"/>
    <xf numFmtId="3" fontId="8" fillId="3" borderId="2" xfId="2" applyNumberFormat="1" applyFont="1" applyBorder="1"/>
    <xf numFmtId="0" fontId="5" fillId="2" borderId="2" xfId="1" applyFont="1" applyBorder="1"/>
    <xf numFmtId="3" fontId="2" fillId="4" borderId="3" xfId="3" applyNumberFormat="1" applyFont="1" applyBorder="1"/>
    <xf numFmtId="3" fontId="2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3" fontId="15" fillId="5" borderId="4" xfId="4" applyNumberFormat="1" applyFont="1"/>
    <xf numFmtId="3" fontId="15" fillId="5" borderId="4" xfId="4" applyNumberFormat="1" applyFont="1" applyAlignment="1">
      <alignment horizontal="center"/>
    </xf>
    <xf numFmtId="3" fontId="14" fillId="6" borderId="5" xfId="5" applyNumberFormat="1" applyFont="1"/>
    <xf numFmtId="3" fontId="14" fillId="6" borderId="5" xfId="5" applyNumberFormat="1" applyFont="1" applyAlignment="1">
      <alignment horizontal="center"/>
    </xf>
  </cellXfs>
  <cellStyles count="6">
    <cellStyle name="Bad" xfId="2" builtinId="27"/>
    <cellStyle name="Check Cell" xfId="5" builtinId="23"/>
    <cellStyle name="Good" xfId="1" builtinId="26"/>
    <cellStyle name="Input" xfId="4" builtinId="20"/>
    <cellStyle name="Normal" xfId="0" builtinId="0"/>
    <cellStyle name="Note" xfId="3" builtinId="10"/>
  </cellStyles>
  <dxfs count="2">
    <dxf>
      <numFmt numFmtId="3" formatCode="#,##0"/>
    </dxf>
    <dxf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Production</a:t>
            </a:r>
            <a:r>
              <a:rPr lang="en-US" b="1" baseline="0"/>
              <a:t> By Month 2019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'2019'!$B$4:$M$4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'2019'!$B$40:$M$40</c:f>
              <c:numCache>
                <c:formatCode>#,##0</c:formatCode>
                <c:ptCount val="12"/>
                <c:pt idx="0">
                  <c:v>7495000</c:v>
                </c:pt>
                <c:pt idx="1">
                  <c:v>6639000</c:v>
                </c:pt>
                <c:pt idx="2">
                  <c:v>8095000</c:v>
                </c:pt>
                <c:pt idx="3">
                  <c:v>8086000</c:v>
                </c:pt>
                <c:pt idx="4">
                  <c:v>8843000</c:v>
                </c:pt>
                <c:pt idx="5">
                  <c:v>9216000</c:v>
                </c:pt>
                <c:pt idx="6">
                  <c:v>11031000</c:v>
                </c:pt>
                <c:pt idx="7">
                  <c:v>16573000</c:v>
                </c:pt>
                <c:pt idx="8">
                  <c:v>11142000</c:v>
                </c:pt>
                <c:pt idx="9">
                  <c:v>9522000</c:v>
                </c:pt>
                <c:pt idx="10">
                  <c:v>7549000</c:v>
                </c:pt>
                <c:pt idx="11">
                  <c:v>7342000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39-4EA5-8A28-C5B3DD8ECFB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689650072"/>
        <c:axId val="689654336"/>
      </c:barChart>
      <c:catAx>
        <c:axId val="6896500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9654336"/>
        <c:crosses val="autoZero"/>
        <c:auto val="1"/>
        <c:lblAlgn val="ctr"/>
        <c:lblOffset val="100"/>
        <c:noMultiLvlLbl val="0"/>
      </c:catAx>
      <c:valAx>
        <c:axId val="689654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Gallons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9650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2018 Water</a:t>
            </a:r>
            <a:r>
              <a:rPr lang="en-US" b="1" baseline="0"/>
              <a:t> Production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'2017-2018'!$A$22:$A$33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 </c:v>
                </c:pt>
                <c:pt idx="6">
                  <c:v>July</c:v>
                </c:pt>
                <c:pt idx="7">
                  <c:v>August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'2017-2018'!$B$22:$B$33</c:f>
              <c:numCache>
                <c:formatCode>#,##0</c:formatCode>
                <c:ptCount val="12"/>
                <c:pt idx="0">
                  <c:v>8026000</c:v>
                </c:pt>
                <c:pt idx="1">
                  <c:v>6484000</c:v>
                </c:pt>
                <c:pt idx="2">
                  <c:v>8199000</c:v>
                </c:pt>
                <c:pt idx="3">
                  <c:v>8814000</c:v>
                </c:pt>
                <c:pt idx="4">
                  <c:v>13172000</c:v>
                </c:pt>
                <c:pt idx="5">
                  <c:v>12730000</c:v>
                </c:pt>
                <c:pt idx="6">
                  <c:v>12750000</c:v>
                </c:pt>
                <c:pt idx="7">
                  <c:v>13075500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97-48A8-819A-8D5527C0B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7206728"/>
        <c:axId val="767205088"/>
      </c:lineChart>
      <c:catAx>
        <c:axId val="767206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7205088"/>
        <c:crosses val="autoZero"/>
        <c:auto val="1"/>
        <c:lblAlgn val="ctr"/>
        <c:lblOffset val="100"/>
        <c:noMultiLvlLbl val="0"/>
      </c:catAx>
      <c:valAx>
        <c:axId val="76720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Gallons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7206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409575</xdr:colOff>
      <xdr:row>18</xdr:row>
      <xdr:rowOff>76200</xdr:rowOff>
    </xdr:from>
    <xdr:to>
      <xdr:col>22</xdr:col>
      <xdr:colOff>581025</xdr:colOff>
      <xdr:row>42</xdr:row>
      <xdr:rowOff>80962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7A7DB54-BB96-4393-8D04-D2BCDA817F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57149</xdr:colOff>
      <xdr:row>22</xdr:row>
      <xdr:rowOff>66675</xdr:rowOff>
    </xdr:from>
    <xdr:to>
      <xdr:col>20</xdr:col>
      <xdr:colOff>28574</xdr:colOff>
      <xdr:row>37</xdr:row>
      <xdr:rowOff>128587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07AAC47-3030-4E31-B2CA-73FC2B82A2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3D3E105-9D50-4914-9C96-5F93A4A5B74C}" name="Table3" displayName="Table3" ref="Q12:R17" totalsRowShown="0" headerRowDxfId="1">
  <tableColumns count="2">
    <tableColumn id="1" xr3:uid="{0B9886C7-2784-4C34-8931-4BAFB92F2DF2}" name="Test"/>
    <tableColumn id="2" xr3:uid="{B6EDE6D6-5C65-4B93-BE6C-45EA23C433AB}" name="Number" dataDxfId="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4F01B0-8DD5-47CE-98A9-7814A5A36106}" name="Table1" displayName="Table1" ref="A5:M17" totalsRowShown="0">
  <tableColumns count="13">
    <tableColumn id="1" xr3:uid="{1C786F4A-60F8-46C7-8A73-4E60C648DD7C}" name="Column1"/>
    <tableColumn id="2" xr3:uid="{FB65FE16-824E-48B3-A4D4-857D2E8FD710}" name="Column2"/>
    <tableColumn id="3" xr3:uid="{9AF806AD-E0BB-4537-8526-263BD34D00FE}" name="Column3"/>
    <tableColumn id="4" xr3:uid="{7C3DD822-14FD-4E41-8D24-17BEEFD5662B}" name="Column4"/>
    <tableColumn id="5" xr3:uid="{55D2B79E-0498-4E95-9EEA-0103823A7030}" name="Column5"/>
    <tableColumn id="6" xr3:uid="{5CB016FD-F1D6-45B2-84BF-0C31E400C0D2}" name="Column6"/>
    <tableColumn id="7" xr3:uid="{D68A6862-EE90-4439-8BEF-98746BA5A835}" name="Column7"/>
    <tableColumn id="8" xr3:uid="{6867CF2C-AF90-4833-B0BA-C13E8A30EAEE}" name="Column8"/>
    <tableColumn id="9" xr3:uid="{FF9B0478-D7CD-45C6-B8E4-7B6A13CE8682}" name="Column9"/>
    <tableColumn id="10" xr3:uid="{768911CE-0D16-40C4-8B32-54573B0DDA5C}" name="Column10"/>
    <tableColumn id="11" xr3:uid="{E6034ECD-464F-477C-A5C3-B3807349D79A}" name="Column11"/>
    <tableColumn id="12" xr3:uid="{A33DCEA5-7110-4FCB-B65D-079675E96DE2}" name="Column12"/>
    <tableColumn id="13" xr3:uid="{0C0D761C-1FA8-457E-8F7D-C47C81B24EFD}" name="Column13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9"/>
  <sheetViews>
    <sheetView topLeftCell="A4" workbookViewId="0">
      <selection activeCell="H28" sqref="H28"/>
    </sheetView>
  </sheetViews>
  <sheetFormatPr defaultRowHeight="15" x14ac:dyDescent="0.25"/>
  <cols>
    <col min="2" max="15" width="13.140625" customWidth="1"/>
    <col min="17" max="17" width="11.5703125" customWidth="1"/>
  </cols>
  <sheetData>
    <row r="1" spans="1:18" x14ac:dyDescent="0.25">
      <c r="B1" s="28" t="s">
        <v>14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8" x14ac:dyDescent="0.25"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4" spans="1:18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11</v>
      </c>
      <c r="O4" s="1" t="s">
        <v>12</v>
      </c>
    </row>
    <row r="5" spans="1:18" x14ac:dyDescent="0.25">
      <c r="A5" s="4" t="s">
        <v>15</v>
      </c>
    </row>
    <row r="6" spans="1:18" ht="18.75" x14ac:dyDescent="0.3">
      <c r="Q6" s="29" t="s">
        <v>32</v>
      </c>
      <c r="R6" s="29"/>
    </row>
    <row r="7" spans="1:18" x14ac:dyDescent="0.25">
      <c r="A7" s="4">
        <v>1</v>
      </c>
      <c r="B7" s="13">
        <v>223000</v>
      </c>
      <c r="C7" s="13">
        <v>195000</v>
      </c>
      <c r="D7" s="13">
        <v>243000</v>
      </c>
      <c r="E7" s="13">
        <v>278000</v>
      </c>
      <c r="F7" s="13">
        <v>312000</v>
      </c>
      <c r="G7" s="13">
        <v>247000</v>
      </c>
      <c r="H7" s="13">
        <v>371000</v>
      </c>
      <c r="I7" s="13">
        <v>598000</v>
      </c>
      <c r="J7" s="13">
        <v>264000</v>
      </c>
      <c r="K7" s="13">
        <v>238000</v>
      </c>
      <c r="L7" s="13">
        <v>230000</v>
      </c>
      <c r="M7" s="13">
        <v>273000</v>
      </c>
      <c r="N7" s="2"/>
      <c r="O7" s="2">
        <f>SUM(B7:M7)</f>
        <v>3472000</v>
      </c>
      <c r="Q7" s="19" t="s">
        <v>33</v>
      </c>
    </row>
    <row r="8" spans="1:18" x14ac:dyDescent="0.25">
      <c r="A8" s="4">
        <v>2</v>
      </c>
      <c r="B8" s="13">
        <v>211000</v>
      </c>
      <c r="C8" s="13">
        <v>196000</v>
      </c>
      <c r="D8" s="13">
        <v>238000</v>
      </c>
      <c r="E8" s="13">
        <v>187000</v>
      </c>
      <c r="F8" s="13">
        <v>408000</v>
      </c>
      <c r="G8" s="13">
        <v>263000</v>
      </c>
      <c r="H8" s="13">
        <v>318000</v>
      </c>
      <c r="I8" s="13">
        <v>527000</v>
      </c>
      <c r="J8" s="13">
        <v>273000</v>
      </c>
      <c r="K8" s="13">
        <v>276000</v>
      </c>
      <c r="L8" s="13">
        <v>280000</v>
      </c>
      <c r="M8" s="13">
        <v>187000</v>
      </c>
      <c r="N8" s="2"/>
      <c r="O8" s="2">
        <f t="shared" ref="O8:O37" si="0">SUM(B8:M8)</f>
        <v>3364000</v>
      </c>
      <c r="Q8" s="20" t="s">
        <v>34</v>
      </c>
    </row>
    <row r="9" spans="1:18" x14ac:dyDescent="0.25">
      <c r="A9" s="4">
        <v>3</v>
      </c>
      <c r="B9" s="13">
        <v>268000</v>
      </c>
      <c r="C9" s="13">
        <v>223000</v>
      </c>
      <c r="D9" s="13">
        <v>257000</v>
      </c>
      <c r="E9" s="13">
        <v>351000</v>
      </c>
      <c r="F9" s="13">
        <v>383000</v>
      </c>
      <c r="G9" s="13">
        <v>241000</v>
      </c>
      <c r="H9" s="13">
        <v>293000</v>
      </c>
      <c r="I9" s="13">
        <v>536000</v>
      </c>
      <c r="J9" s="13">
        <v>246000</v>
      </c>
      <c r="K9" s="13">
        <v>249000</v>
      </c>
      <c r="L9" s="13">
        <v>292000</v>
      </c>
      <c r="M9" s="13">
        <v>266000</v>
      </c>
      <c r="N9" s="2"/>
      <c r="O9" s="2">
        <f t="shared" si="0"/>
        <v>3605000</v>
      </c>
      <c r="Q9" s="21" t="s">
        <v>35</v>
      </c>
    </row>
    <row r="10" spans="1:18" x14ac:dyDescent="0.25">
      <c r="A10" s="4">
        <v>4</v>
      </c>
      <c r="B10" s="13">
        <v>240000</v>
      </c>
      <c r="C10" s="13">
        <v>188000</v>
      </c>
      <c r="D10" s="13">
        <v>228000</v>
      </c>
      <c r="E10" s="13">
        <v>316000</v>
      </c>
      <c r="F10" s="13">
        <v>304000</v>
      </c>
      <c r="G10" s="13">
        <v>294000</v>
      </c>
      <c r="H10" s="13">
        <v>393000</v>
      </c>
      <c r="I10" s="13">
        <v>347000</v>
      </c>
      <c r="J10" s="13">
        <v>290000</v>
      </c>
      <c r="K10" s="13">
        <v>219000</v>
      </c>
      <c r="L10" s="13">
        <v>261000</v>
      </c>
      <c r="M10" s="13">
        <v>276000</v>
      </c>
      <c r="N10" s="2"/>
      <c r="O10" s="2">
        <f t="shared" si="0"/>
        <v>3356000</v>
      </c>
    </row>
    <row r="11" spans="1:18" x14ac:dyDescent="0.25">
      <c r="A11" s="4">
        <v>5</v>
      </c>
      <c r="B11" s="13">
        <v>227000</v>
      </c>
      <c r="C11" s="13">
        <v>210000</v>
      </c>
      <c r="D11" s="13">
        <v>230000</v>
      </c>
      <c r="E11" s="13">
        <v>365000</v>
      </c>
      <c r="F11" s="13">
        <v>307000</v>
      </c>
      <c r="G11" s="13">
        <v>257000</v>
      </c>
      <c r="H11" s="13">
        <v>339000</v>
      </c>
      <c r="I11" s="13">
        <v>386000</v>
      </c>
      <c r="J11" s="13">
        <v>299000</v>
      </c>
      <c r="K11" s="13">
        <v>232000</v>
      </c>
      <c r="L11" s="13">
        <v>310000</v>
      </c>
      <c r="M11" s="13">
        <v>230000</v>
      </c>
      <c r="N11" s="2"/>
      <c r="O11" s="2">
        <f t="shared" si="0"/>
        <v>3392000</v>
      </c>
    </row>
    <row r="12" spans="1:18" x14ac:dyDescent="0.25">
      <c r="A12" s="4">
        <v>6</v>
      </c>
      <c r="B12" s="13">
        <v>252000</v>
      </c>
      <c r="C12" s="13">
        <v>251000</v>
      </c>
      <c r="D12" s="13">
        <v>238000</v>
      </c>
      <c r="E12" s="13">
        <v>321000</v>
      </c>
      <c r="F12" s="13">
        <v>308000</v>
      </c>
      <c r="G12" s="13">
        <v>278000</v>
      </c>
      <c r="H12" s="13">
        <v>374000</v>
      </c>
      <c r="I12" s="13">
        <v>416000</v>
      </c>
      <c r="J12" s="13">
        <v>308000</v>
      </c>
      <c r="K12" s="13">
        <v>268000</v>
      </c>
      <c r="L12" s="13">
        <v>331000</v>
      </c>
      <c r="M12" s="13">
        <v>221000</v>
      </c>
      <c r="N12" s="2"/>
      <c r="O12" s="2">
        <f t="shared" si="0"/>
        <v>3566000</v>
      </c>
    </row>
    <row r="13" spans="1:18" x14ac:dyDescent="0.25">
      <c r="A13" s="4">
        <v>7</v>
      </c>
      <c r="B13" s="13">
        <v>233000</v>
      </c>
      <c r="C13" s="13">
        <v>252000</v>
      </c>
      <c r="D13" s="13">
        <v>224000</v>
      </c>
      <c r="E13" s="13">
        <v>333000</v>
      </c>
      <c r="F13" s="13">
        <v>323000</v>
      </c>
      <c r="G13" s="13">
        <v>326000</v>
      </c>
      <c r="H13" s="13">
        <v>289000</v>
      </c>
      <c r="I13" s="13">
        <v>491000</v>
      </c>
      <c r="J13" s="13">
        <v>284000</v>
      </c>
      <c r="K13" s="13">
        <v>239000</v>
      </c>
      <c r="L13" s="13">
        <v>273000</v>
      </c>
      <c r="M13" s="13">
        <v>191000</v>
      </c>
      <c r="N13" s="2"/>
      <c r="O13" s="2">
        <f t="shared" si="0"/>
        <v>3458000</v>
      </c>
    </row>
    <row r="14" spans="1:18" x14ac:dyDescent="0.25">
      <c r="A14" s="4">
        <v>8</v>
      </c>
      <c r="B14" s="13">
        <v>458000</v>
      </c>
      <c r="C14" s="13">
        <v>235000</v>
      </c>
      <c r="D14" s="13">
        <v>218000</v>
      </c>
      <c r="E14" s="13">
        <v>322000</v>
      </c>
      <c r="F14" s="13">
        <v>450000</v>
      </c>
      <c r="G14" s="13">
        <v>361000</v>
      </c>
      <c r="H14" s="13">
        <v>289000</v>
      </c>
      <c r="I14" s="13">
        <v>388000</v>
      </c>
      <c r="J14" s="13">
        <v>306000</v>
      </c>
      <c r="K14" s="13">
        <v>265000</v>
      </c>
      <c r="L14" s="13">
        <v>273000</v>
      </c>
      <c r="M14" s="13">
        <v>214000</v>
      </c>
      <c r="N14" s="2"/>
      <c r="O14" s="2">
        <f t="shared" si="0"/>
        <v>3779000</v>
      </c>
    </row>
    <row r="15" spans="1:18" x14ac:dyDescent="0.25">
      <c r="A15" s="4">
        <v>9</v>
      </c>
      <c r="B15" s="13">
        <v>421000</v>
      </c>
      <c r="C15" s="13">
        <v>241000</v>
      </c>
      <c r="D15" s="13">
        <v>267000</v>
      </c>
      <c r="E15" s="13">
        <v>305000</v>
      </c>
      <c r="F15" s="13">
        <v>319000</v>
      </c>
      <c r="G15" s="13">
        <v>392000</v>
      </c>
      <c r="H15" s="13">
        <v>458000</v>
      </c>
      <c r="I15" s="13">
        <v>540000</v>
      </c>
      <c r="J15" s="13">
        <v>257000</v>
      </c>
      <c r="K15" s="13">
        <v>308000</v>
      </c>
      <c r="L15" s="13">
        <v>236000</v>
      </c>
      <c r="M15" s="13">
        <v>197000</v>
      </c>
      <c r="N15" s="2"/>
      <c r="O15" s="2">
        <f t="shared" si="0"/>
        <v>3941000</v>
      </c>
    </row>
    <row r="16" spans="1:18" x14ac:dyDescent="0.25">
      <c r="A16" s="4">
        <v>10</v>
      </c>
      <c r="B16" s="13">
        <v>292000</v>
      </c>
      <c r="C16" s="13">
        <v>220000</v>
      </c>
      <c r="D16" s="13">
        <v>214000</v>
      </c>
      <c r="E16" s="13">
        <v>275000</v>
      </c>
      <c r="F16" s="13">
        <v>380000</v>
      </c>
      <c r="G16" s="13">
        <v>351000</v>
      </c>
      <c r="H16" s="13">
        <v>333000</v>
      </c>
      <c r="I16" s="13">
        <v>328000</v>
      </c>
      <c r="J16" s="13">
        <v>306000</v>
      </c>
      <c r="K16" s="13">
        <v>239000</v>
      </c>
      <c r="L16" s="13">
        <v>252000</v>
      </c>
      <c r="M16" s="13">
        <v>240000</v>
      </c>
      <c r="N16" s="2"/>
      <c r="O16" s="2">
        <f t="shared" si="0"/>
        <v>3430000</v>
      </c>
    </row>
    <row r="17" spans="1:17" x14ac:dyDescent="0.25">
      <c r="A17" s="4">
        <v>11</v>
      </c>
      <c r="B17" s="13">
        <v>282000</v>
      </c>
      <c r="C17" s="13">
        <v>262000</v>
      </c>
      <c r="D17" s="13">
        <v>199000</v>
      </c>
      <c r="E17" s="13">
        <v>275000</v>
      </c>
      <c r="F17" s="13">
        <v>383000</v>
      </c>
      <c r="G17" s="13">
        <v>342000</v>
      </c>
      <c r="H17" s="13">
        <v>484000</v>
      </c>
      <c r="I17" s="13">
        <v>436000</v>
      </c>
      <c r="J17" s="13">
        <v>363000</v>
      </c>
      <c r="K17" s="13">
        <v>206000</v>
      </c>
      <c r="L17" s="13">
        <v>220000</v>
      </c>
      <c r="M17" s="13">
        <v>291000</v>
      </c>
      <c r="N17" s="2"/>
      <c r="O17" s="2">
        <f t="shared" si="0"/>
        <v>3743000</v>
      </c>
    </row>
    <row r="18" spans="1:17" x14ac:dyDescent="0.25">
      <c r="A18" s="4">
        <v>12</v>
      </c>
      <c r="B18" s="13">
        <v>286000</v>
      </c>
      <c r="C18" s="13">
        <v>227000</v>
      </c>
      <c r="D18" s="13">
        <v>220000</v>
      </c>
      <c r="E18" s="13">
        <v>251000</v>
      </c>
      <c r="F18" s="13">
        <v>390000</v>
      </c>
      <c r="G18" s="13">
        <v>450000</v>
      </c>
      <c r="H18" s="13">
        <v>422000</v>
      </c>
      <c r="I18" s="13">
        <v>360000</v>
      </c>
      <c r="J18" s="13">
        <v>329000</v>
      </c>
      <c r="K18" s="13">
        <v>296000</v>
      </c>
      <c r="L18" s="13">
        <v>244000</v>
      </c>
      <c r="M18" s="13">
        <v>208000</v>
      </c>
      <c r="N18" s="2"/>
      <c r="O18" s="2">
        <f t="shared" si="0"/>
        <v>3683000</v>
      </c>
    </row>
    <row r="19" spans="1:17" x14ac:dyDescent="0.25">
      <c r="A19" s="4">
        <v>13</v>
      </c>
      <c r="B19" s="13">
        <v>256000</v>
      </c>
      <c r="C19" s="13">
        <v>248000</v>
      </c>
      <c r="D19" s="13">
        <v>192000</v>
      </c>
      <c r="E19" s="13">
        <v>230000</v>
      </c>
      <c r="F19" s="13">
        <v>432000</v>
      </c>
      <c r="G19" s="13">
        <v>433000</v>
      </c>
      <c r="H19" s="13">
        <v>444000</v>
      </c>
      <c r="I19" s="13">
        <v>411000</v>
      </c>
      <c r="J19" s="13">
        <v>343000</v>
      </c>
      <c r="K19" s="13">
        <v>256000</v>
      </c>
      <c r="L19" s="13">
        <v>263000</v>
      </c>
      <c r="M19" s="13">
        <v>227000</v>
      </c>
      <c r="N19" s="2"/>
      <c r="O19" s="2">
        <f t="shared" si="0"/>
        <v>3735000</v>
      </c>
    </row>
    <row r="20" spans="1:17" x14ac:dyDescent="0.25">
      <c r="A20" s="4">
        <v>14</v>
      </c>
      <c r="B20" s="13">
        <v>284000</v>
      </c>
      <c r="C20" s="13">
        <v>249000</v>
      </c>
      <c r="D20" s="13">
        <v>228000</v>
      </c>
      <c r="E20" s="13">
        <v>237000</v>
      </c>
      <c r="F20" s="13">
        <v>542000</v>
      </c>
      <c r="G20" s="13">
        <v>449000</v>
      </c>
      <c r="H20" s="13">
        <v>448000</v>
      </c>
      <c r="I20" s="13">
        <v>523000</v>
      </c>
      <c r="J20" s="13">
        <v>355000</v>
      </c>
      <c r="K20" s="13">
        <v>252000</v>
      </c>
      <c r="L20" s="13">
        <v>222000</v>
      </c>
      <c r="M20" s="13">
        <v>232000</v>
      </c>
      <c r="N20" s="2"/>
      <c r="O20" s="2">
        <f t="shared" si="0"/>
        <v>4021000</v>
      </c>
    </row>
    <row r="21" spans="1:17" x14ac:dyDescent="0.25">
      <c r="A21" s="4">
        <v>15</v>
      </c>
      <c r="B21" s="13">
        <v>238000</v>
      </c>
      <c r="C21" s="13">
        <v>205000</v>
      </c>
      <c r="D21" s="13">
        <v>202000</v>
      </c>
      <c r="E21" s="13">
        <v>245000</v>
      </c>
      <c r="F21" s="13">
        <v>482000</v>
      </c>
      <c r="G21" s="13">
        <v>488000</v>
      </c>
      <c r="H21" s="13">
        <v>368000</v>
      </c>
      <c r="I21" s="13">
        <v>533000</v>
      </c>
      <c r="J21" s="13">
        <v>402000</v>
      </c>
      <c r="K21" s="13">
        <v>246000</v>
      </c>
      <c r="L21" s="13">
        <v>259000</v>
      </c>
      <c r="M21" s="13">
        <v>236000</v>
      </c>
      <c r="N21" s="2"/>
      <c r="O21" s="2">
        <f t="shared" si="0"/>
        <v>3904000</v>
      </c>
    </row>
    <row r="22" spans="1:17" x14ac:dyDescent="0.25">
      <c r="A22" s="4">
        <v>16</v>
      </c>
      <c r="B22" s="13">
        <v>271000</v>
      </c>
      <c r="C22" s="13">
        <v>199000</v>
      </c>
      <c r="D22" s="13">
        <v>244000</v>
      </c>
      <c r="E22" s="13">
        <v>271000</v>
      </c>
      <c r="F22" s="13">
        <v>396000</v>
      </c>
      <c r="G22" s="13">
        <v>483000</v>
      </c>
      <c r="H22" s="13">
        <v>356000</v>
      </c>
      <c r="I22" s="13">
        <v>500000</v>
      </c>
      <c r="J22" s="13">
        <v>278000</v>
      </c>
      <c r="K22" s="13">
        <v>266000</v>
      </c>
      <c r="L22" s="13">
        <v>445000</v>
      </c>
      <c r="M22" s="13">
        <v>216000</v>
      </c>
      <c r="N22" s="2"/>
      <c r="O22" s="2">
        <f t="shared" si="0"/>
        <v>3925000</v>
      </c>
    </row>
    <row r="23" spans="1:17" x14ac:dyDescent="0.25">
      <c r="A23" s="4">
        <v>17</v>
      </c>
      <c r="B23" s="13">
        <v>339000</v>
      </c>
      <c r="C23" s="13">
        <v>243000</v>
      </c>
      <c r="D23" s="13">
        <v>252000</v>
      </c>
      <c r="E23" s="13">
        <v>272000</v>
      </c>
      <c r="F23" s="13">
        <v>352000</v>
      </c>
      <c r="G23" s="13">
        <v>444000</v>
      </c>
      <c r="H23" s="13">
        <v>326000</v>
      </c>
      <c r="I23" s="13">
        <v>581000</v>
      </c>
      <c r="J23" s="13">
        <v>324000</v>
      </c>
      <c r="K23" s="13">
        <v>269000</v>
      </c>
      <c r="L23" s="13">
        <v>397000</v>
      </c>
      <c r="M23" s="13">
        <v>193000</v>
      </c>
      <c r="N23" s="2"/>
      <c r="O23" s="2">
        <f t="shared" si="0"/>
        <v>3992000</v>
      </c>
    </row>
    <row r="24" spans="1:17" x14ac:dyDescent="0.25">
      <c r="A24" s="4">
        <v>18</v>
      </c>
      <c r="B24" s="13">
        <v>213000</v>
      </c>
      <c r="C24" s="13">
        <v>252000</v>
      </c>
      <c r="D24" s="13">
        <v>231000</v>
      </c>
      <c r="E24" s="13">
        <v>261000</v>
      </c>
      <c r="F24" s="13">
        <v>294000</v>
      </c>
      <c r="G24" s="13">
        <v>440000</v>
      </c>
      <c r="H24" s="13">
        <v>286000</v>
      </c>
      <c r="I24" s="13">
        <v>526000</v>
      </c>
      <c r="J24" s="13">
        <v>374000</v>
      </c>
      <c r="K24" s="13">
        <v>283000</v>
      </c>
      <c r="L24" s="13">
        <v>313000</v>
      </c>
      <c r="M24" s="13">
        <v>217000</v>
      </c>
      <c r="N24" s="2"/>
      <c r="O24" s="2">
        <f t="shared" si="0"/>
        <v>3690000</v>
      </c>
    </row>
    <row r="25" spans="1:17" x14ac:dyDescent="0.25">
      <c r="A25" s="4">
        <v>19</v>
      </c>
      <c r="B25" s="13">
        <v>240000</v>
      </c>
      <c r="C25" s="13">
        <v>215000</v>
      </c>
      <c r="D25" s="13">
        <v>280000</v>
      </c>
      <c r="E25" s="13">
        <v>268000</v>
      </c>
      <c r="F25" s="13">
        <v>364000</v>
      </c>
      <c r="G25" s="13">
        <v>530000</v>
      </c>
      <c r="H25" s="13">
        <v>298000</v>
      </c>
      <c r="I25" s="13">
        <v>451000</v>
      </c>
      <c r="J25" s="13">
        <v>364000</v>
      </c>
      <c r="K25" s="13">
        <v>270000</v>
      </c>
      <c r="L25" s="13">
        <v>216000</v>
      </c>
      <c r="M25" s="13">
        <v>221000</v>
      </c>
      <c r="N25" s="2"/>
      <c r="O25" s="2">
        <f t="shared" si="0"/>
        <v>3717000</v>
      </c>
    </row>
    <row r="26" spans="1:17" x14ac:dyDescent="0.25">
      <c r="A26" s="4">
        <v>20</v>
      </c>
      <c r="B26" s="13">
        <v>215000</v>
      </c>
      <c r="C26" s="13">
        <v>231000</v>
      </c>
      <c r="D26" s="13">
        <v>246000</v>
      </c>
      <c r="E26" s="13">
        <v>542000</v>
      </c>
      <c r="F26" s="13">
        <v>348000</v>
      </c>
      <c r="G26" s="13">
        <v>494000</v>
      </c>
      <c r="H26" s="13">
        <v>388000</v>
      </c>
      <c r="I26" s="13">
        <v>532000</v>
      </c>
      <c r="J26" s="13">
        <v>307000</v>
      </c>
      <c r="K26" s="13">
        <v>327000</v>
      </c>
      <c r="L26" s="13">
        <v>276000</v>
      </c>
      <c r="M26" s="13">
        <v>221000</v>
      </c>
      <c r="N26" s="2"/>
      <c r="O26" s="2">
        <f t="shared" si="0"/>
        <v>4127000</v>
      </c>
    </row>
    <row r="27" spans="1:17" x14ac:dyDescent="0.25">
      <c r="A27" s="4">
        <v>21</v>
      </c>
      <c r="B27" s="13">
        <v>209000</v>
      </c>
      <c r="C27" s="13">
        <v>218000</v>
      </c>
      <c r="D27" s="13">
        <v>307000</v>
      </c>
      <c r="E27" s="13">
        <v>511000</v>
      </c>
      <c r="F27" s="13">
        <v>346000</v>
      </c>
      <c r="G27" s="13">
        <v>552000</v>
      </c>
      <c r="H27" s="13">
        <v>392000</v>
      </c>
      <c r="I27" s="13">
        <v>574000</v>
      </c>
      <c r="J27" s="13">
        <v>569000</v>
      </c>
      <c r="K27" s="13">
        <v>282000</v>
      </c>
      <c r="L27" s="13">
        <v>235000</v>
      </c>
      <c r="M27" s="13">
        <v>316000</v>
      </c>
      <c r="N27" s="2"/>
      <c r="O27" s="2">
        <f t="shared" si="0"/>
        <v>4511000</v>
      </c>
    </row>
    <row r="28" spans="1:17" x14ac:dyDescent="0.25">
      <c r="A28" s="4">
        <v>22</v>
      </c>
      <c r="B28" s="13">
        <v>220000</v>
      </c>
      <c r="C28" s="13">
        <v>208000</v>
      </c>
      <c r="D28" s="13">
        <v>266000</v>
      </c>
      <c r="E28" s="13">
        <v>360000</v>
      </c>
      <c r="F28" s="13">
        <v>292000</v>
      </c>
      <c r="G28" s="13">
        <v>589000</v>
      </c>
      <c r="H28" s="13">
        <v>468000</v>
      </c>
      <c r="I28" s="13">
        <v>475000</v>
      </c>
      <c r="J28" s="13">
        <v>438000</v>
      </c>
      <c r="K28" s="13">
        <v>292000</v>
      </c>
      <c r="L28" s="13">
        <v>224000</v>
      </c>
      <c r="M28" s="13">
        <v>197000</v>
      </c>
      <c r="N28" s="2"/>
      <c r="O28" s="2">
        <f t="shared" si="0"/>
        <v>4029000</v>
      </c>
    </row>
    <row r="29" spans="1:17" x14ac:dyDescent="0.25">
      <c r="A29" s="4">
        <v>23</v>
      </c>
      <c r="B29" s="13">
        <v>232000</v>
      </c>
      <c r="C29" s="13">
        <v>516000</v>
      </c>
      <c r="D29" s="13">
        <v>933000</v>
      </c>
      <c r="E29" s="13">
        <v>320000</v>
      </c>
      <c r="F29" s="13">
        <v>270000</v>
      </c>
      <c r="G29" s="13">
        <v>597000</v>
      </c>
      <c r="H29" s="13">
        <v>527000</v>
      </c>
      <c r="I29" s="13">
        <v>366000</v>
      </c>
      <c r="J29" s="13">
        <v>388000</v>
      </c>
      <c r="K29" s="13">
        <v>309000</v>
      </c>
      <c r="L29" s="13">
        <v>260000</v>
      </c>
      <c r="M29" s="13">
        <v>204000</v>
      </c>
      <c r="N29" s="2"/>
      <c r="O29" s="2">
        <f t="shared" si="0"/>
        <v>4922000</v>
      </c>
      <c r="Q29" s="2"/>
    </row>
    <row r="30" spans="1:17" x14ac:dyDescent="0.25">
      <c r="A30" s="4">
        <v>24</v>
      </c>
      <c r="B30" s="13">
        <v>245000</v>
      </c>
      <c r="C30" s="13">
        <v>461000</v>
      </c>
      <c r="D30" s="13">
        <v>525000</v>
      </c>
      <c r="E30" s="13">
        <v>379000</v>
      </c>
      <c r="F30" s="13">
        <v>227000</v>
      </c>
      <c r="G30" s="13">
        <v>459000</v>
      </c>
      <c r="H30" s="13">
        <v>504000</v>
      </c>
      <c r="I30" s="13">
        <v>595000</v>
      </c>
      <c r="J30" s="13">
        <v>254000</v>
      </c>
      <c r="K30" s="13">
        <v>302000</v>
      </c>
      <c r="L30" s="13">
        <v>224000</v>
      </c>
      <c r="M30" s="13">
        <v>241000</v>
      </c>
      <c r="N30" s="2"/>
      <c r="O30" s="2">
        <f t="shared" si="0"/>
        <v>4416000</v>
      </c>
    </row>
    <row r="31" spans="1:17" x14ac:dyDescent="0.25">
      <c r="A31" s="4">
        <v>25</v>
      </c>
      <c r="B31" s="13">
        <v>206000</v>
      </c>
      <c r="C31" s="13">
        <v>314000</v>
      </c>
      <c r="D31" s="13">
        <v>252000</v>
      </c>
      <c r="E31" s="13">
        <v>369000</v>
      </c>
      <c r="F31" s="13">
        <v>575000</v>
      </c>
      <c r="G31" s="13">
        <v>265000</v>
      </c>
      <c r="H31" s="13">
        <v>466000</v>
      </c>
      <c r="I31" s="13">
        <v>525000</v>
      </c>
      <c r="J31" s="13">
        <v>269000</v>
      </c>
      <c r="K31" s="13">
        <v>292000</v>
      </c>
      <c r="L31" s="13">
        <v>240000</v>
      </c>
      <c r="M31" s="13">
        <v>217000</v>
      </c>
      <c r="N31" s="2"/>
      <c r="O31" s="2">
        <f t="shared" si="0"/>
        <v>3990000</v>
      </c>
    </row>
    <row r="32" spans="1:17" x14ac:dyDescent="0.25">
      <c r="A32" s="4">
        <v>26</v>
      </c>
      <c r="B32" s="13">
        <v>611000</v>
      </c>
      <c r="C32" s="13">
        <v>225000</v>
      </c>
      <c r="D32" s="13">
        <v>276000</v>
      </c>
      <c r="E32" s="13">
        <v>358000</v>
      </c>
      <c r="F32" s="13">
        <v>554000</v>
      </c>
      <c r="G32" s="13">
        <v>278000</v>
      </c>
      <c r="H32" s="13">
        <v>749000</v>
      </c>
      <c r="I32" s="13">
        <v>253000</v>
      </c>
      <c r="J32" s="13">
        <v>267000</v>
      </c>
      <c r="K32" s="13">
        <v>522000</v>
      </c>
      <c r="L32" s="13">
        <v>274000</v>
      </c>
      <c r="M32" s="13">
        <v>203000</v>
      </c>
      <c r="N32" s="2"/>
      <c r="O32" s="2">
        <f t="shared" si="0"/>
        <v>4570000</v>
      </c>
    </row>
    <row r="33" spans="1:15" x14ac:dyDescent="0.25">
      <c r="A33" s="4">
        <v>27</v>
      </c>
      <c r="B33" s="13">
        <v>453000</v>
      </c>
      <c r="C33" s="13">
        <v>251000</v>
      </c>
      <c r="D33" s="13">
        <v>314000</v>
      </c>
      <c r="E33" s="13">
        <v>463000</v>
      </c>
      <c r="F33" s="13">
        <v>322000</v>
      </c>
      <c r="G33" s="13">
        <v>276000</v>
      </c>
      <c r="H33" s="13">
        <v>685000</v>
      </c>
      <c r="I33" s="13">
        <v>269000</v>
      </c>
      <c r="J33" s="13">
        <v>206000</v>
      </c>
      <c r="K33" s="13">
        <v>522000</v>
      </c>
      <c r="L33" s="13">
        <v>250000</v>
      </c>
      <c r="M33" s="13">
        <v>226000</v>
      </c>
      <c r="N33" s="2"/>
      <c r="O33" s="2">
        <f t="shared" si="0"/>
        <v>4237000</v>
      </c>
    </row>
    <row r="34" spans="1:15" x14ac:dyDescent="0.25">
      <c r="A34" s="4">
        <v>28</v>
      </c>
      <c r="B34" s="13">
        <v>459000</v>
      </c>
      <c r="C34" s="13">
        <v>261000</v>
      </c>
      <c r="D34" s="13">
        <v>263000</v>
      </c>
      <c r="E34" s="13">
        <v>454000</v>
      </c>
      <c r="F34" s="13">
        <v>344000</v>
      </c>
      <c r="G34" s="13">
        <v>225000</v>
      </c>
      <c r="H34" s="13">
        <v>640000</v>
      </c>
      <c r="I34" s="13">
        <v>275000</v>
      </c>
      <c r="J34" s="13">
        <v>250000</v>
      </c>
      <c r="K34" s="13">
        <v>301000</v>
      </c>
      <c r="L34" s="13">
        <v>247000</v>
      </c>
      <c r="M34" s="13">
        <v>491000</v>
      </c>
      <c r="N34" s="2"/>
      <c r="O34" s="2">
        <f t="shared" si="0"/>
        <v>4210000</v>
      </c>
    </row>
    <row r="35" spans="1:15" x14ac:dyDescent="0.25">
      <c r="A35" s="4">
        <v>29</v>
      </c>
      <c r="B35" s="13">
        <v>225000</v>
      </c>
      <c r="C35" s="13"/>
      <c r="D35" s="13">
        <v>291000</v>
      </c>
      <c r="E35" s="13">
        <v>345000</v>
      </c>
      <c r="F35" s="13">
        <v>271000</v>
      </c>
      <c r="G35" s="13">
        <v>630000</v>
      </c>
      <c r="H35" s="13">
        <v>523000</v>
      </c>
      <c r="I35" s="13">
        <v>288000</v>
      </c>
      <c r="J35" s="13">
        <v>251000</v>
      </c>
      <c r="K35" s="13">
        <v>249000</v>
      </c>
      <c r="L35" s="13">
        <v>255000</v>
      </c>
      <c r="M35" s="13">
        <v>449000</v>
      </c>
      <c r="N35" s="2"/>
      <c r="O35" s="2">
        <f t="shared" si="0"/>
        <v>3777000</v>
      </c>
    </row>
    <row r="36" spans="1:15" x14ac:dyDescent="0.25">
      <c r="A36" s="4">
        <v>30</v>
      </c>
      <c r="B36" s="13">
        <v>227000</v>
      </c>
      <c r="C36" s="16"/>
      <c r="D36" s="13">
        <v>252000</v>
      </c>
      <c r="E36" s="13">
        <v>333000</v>
      </c>
      <c r="F36" s="13">
        <v>251000</v>
      </c>
      <c r="G36" s="13">
        <v>486000</v>
      </c>
      <c r="H36" s="13">
        <v>559000</v>
      </c>
      <c r="I36" s="13">
        <v>274000</v>
      </c>
      <c r="J36" s="13">
        <v>214000</v>
      </c>
      <c r="K36" s="13">
        <v>321000</v>
      </c>
      <c r="L36" s="13">
        <v>263000</v>
      </c>
      <c r="M36" s="13">
        <v>295000</v>
      </c>
      <c r="N36" s="2"/>
      <c r="O36" s="2">
        <f t="shared" si="0"/>
        <v>3475000</v>
      </c>
    </row>
    <row r="37" spans="1:15" x14ac:dyDescent="0.25">
      <c r="A37" s="4">
        <v>31</v>
      </c>
      <c r="B37" s="13">
        <v>226000</v>
      </c>
      <c r="C37" s="16"/>
      <c r="D37" s="13">
        <v>295000</v>
      </c>
      <c r="E37" s="16"/>
      <c r="F37" s="13">
        <v>275000</v>
      </c>
      <c r="G37" s="16"/>
      <c r="H37" s="16"/>
      <c r="I37" s="13">
        <v>283000</v>
      </c>
      <c r="J37" s="16"/>
      <c r="K37" s="13">
        <v>308000</v>
      </c>
      <c r="L37" s="16"/>
      <c r="M37" s="13">
        <v>203000</v>
      </c>
      <c r="N37" s="2"/>
      <c r="O37" s="2">
        <f t="shared" si="0"/>
        <v>1590000</v>
      </c>
    </row>
    <row r="38" spans="1:15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10" t="s">
        <v>12</v>
      </c>
      <c r="B39" s="3">
        <f>SUM(B7:B37)</f>
        <v>8762000</v>
      </c>
      <c r="C39" s="3">
        <f t="shared" ref="C39:D39" si="1">SUM(C7:C37)</f>
        <v>6996000</v>
      </c>
      <c r="D39" s="3">
        <f t="shared" si="1"/>
        <v>8625000</v>
      </c>
      <c r="E39" s="3">
        <f t="shared" ref="E39:M39" si="2">SUM(E7:E37)</f>
        <v>9797000</v>
      </c>
      <c r="F39" s="3">
        <f t="shared" si="2"/>
        <v>11204000</v>
      </c>
      <c r="G39" s="3">
        <f t="shared" si="2"/>
        <v>11920000</v>
      </c>
      <c r="H39" s="3">
        <f t="shared" si="2"/>
        <v>12790000</v>
      </c>
      <c r="I39" s="3">
        <f t="shared" si="2"/>
        <v>13587000</v>
      </c>
      <c r="J39" s="3">
        <f t="shared" si="2"/>
        <v>9378000</v>
      </c>
      <c r="K39" s="3">
        <f t="shared" si="2"/>
        <v>8904000</v>
      </c>
      <c r="L39" s="3">
        <f t="shared" si="2"/>
        <v>8065000</v>
      </c>
      <c r="M39" s="3">
        <f t="shared" si="2"/>
        <v>7599000</v>
      </c>
      <c r="N39" s="2"/>
      <c r="O39" s="3">
        <f>SUM(B39:M39)</f>
        <v>117627000</v>
      </c>
    </row>
  </sheetData>
  <mergeCells count="2">
    <mergeCell ref="B1:O2"/>
    <mergeCell ref="Q6:R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0"/>
  <sheetViews>
    <sheetView topLeftCell="A16" workbookViewId="0">
      <selection activeCell="G26" sqref="G26"/>
    </sheetView>
  </sheetViews>
  <sheetFormatPr defaultRowHeight="15" x14ac:dyDescent="0.25"/>
  <cols>
    <col min="2" max="13" width="12.28515625" customWidth="1"/>
    <col min="15" max="15" width="14.5703125" customWidth="1"/>
    <col min="17" max="17" width="17.28515625" customWidth="1"/>
    <col min="18" max="19" width="11" customWidth="1"/>
    <col min="20" max="20" width="10" bestFit="1" customWidth="1"/>
  </cols>
  <sheetData>
    <row r="1" spans="1:18" x14ac:dyDescent="0.25">
      <c r="B1" s="28" t="s">
        <v>13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8" x14ac:dyDescent="0.25"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4" spans="1:18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11</v>
      </c>
      <c r="O4" s="1" t="s">
        <v>12</v>
      </c>
    </row>
    <row r="5" spans="1:18" x14ac:dyDescent="0.25">
      <c r="A5" s="4" t="s">
        <v>15</v>
      </c>
    </row>
    <row r="6" spans="1:18" ht="18.75" x14ac:dyDescent="0.3">
      <c r="Q6" s="29" t="s">
        <v>32</v>
      </c>
      <c r="R6" s="29"/>
    </row>
    <row r="7" spans="1:18" x14ac:dyDescent="0.25">
      <c r="A7" s="4">
        <v>1</v>
      </c>
      <c r="B7" s="13">
        <v>270000</v>
      </c>
      <c r="C7" s="13">
        <v>209000</v>
      </c>
      <c r="D7" s="13">
        <v>210000</v>
      </c>
      <c r="E7" s="13">
        <v>252000</v>
      </c>
      <c r="F7" s="13">
        <v>320000</v>
      </c>
      <c r="G7" s="13">
        <v>533000</v>
      </c>
      <c r="H7" s="13">
        <v>403000</v>
      </c>
      <c r="I7" s="13">
        <v>531000</v>
      </c>
      <c r="J7" s="13">
        <v>378000</v>
      </c>
      <c r="K7" s="14">
        <v>244000</v>
      </c>
      <c r="L7" s="14">
        <v>239000</v>
      </c>
      <c r="M7" s="14">
        <v>376000</v>
      </c>
      <c r="O7" s="2">
        <f>SUM(B7:H7)</f>
        <v>2197000</v>
      </c>
      <c r="Q7" s="11" t="s">
        <v>33</v>
      </c>
    </row>
    <row r="8" spans="1:18" x14ac:dyDescent="0.25">
      <c r="A8" s="4">
        <v>2</v>
      </c>
      <c r="B8" s="13">
        <v>280000</v>
      </c>
      <c r="C8" s="13">
        <v>90000</v>
      </c>
      <c r="D8" s="13">
        <v>230000</v>
      </c>
      <c r="E8" s="13">
        <v>272000</v>
      </c>
      <c r="F8" s="13">
        <v>273000</v>
      </c>
      <c r="G8" s="13">
        <v>509000</v>
      </c>
      <c r="H8" s="13">
        <v>395000</v>
      </c>
      <c r="I8" s="13">
        <v>638000</v>
      </c>
      <c r="J8" s="13">
        <v>380000</v>
      </c>
      <c r="K8" s="14">
        <v>245000</v>
      </c>
      <c r="L8" s="14">
        <v>206000</v>
      </c>
      <c r="M8" s="14">
        <v>232000</v>
      </c>
      <c r="O8" s="2">
        <f t="shared" ref="O8:O37" si="0">SUM(B8:H8)</f>
        <v>2049000</v>
      </c>
      <c r="Q8" s="9" t="s">
        <v>34</v>
      </c>
    </row>
    <row r="9" spans="1:18" x14ac:dyDescent="0.25">
      <c r="A9" s="4">
        <v>3</v>
      </c>
      <c r="B9" s="13">
        <v>257000</v>
      </c>
      <c r="C9" s="13">
        <v>220000</v>
      </c>
      <c r="D9" s="13">
        <v>216000</v>
      </c>
      <c r="E9" s="13">
        <v>257000</v>
      </c>
      <c r="F9" s="13">
        <v>288000</v>
      </c>
      <c r="G9" s="13">
        <v>500000</v>
      </c>
      <c r="H9" s="13">
        <v>383000</v>
      </c>
      <c r="I9" s="13">
        <v>603000</v>
      </c>
      <c r="J9" s="13">
        <v>369000</v>
      </c>
      <c r="K9" s="14">
        <v>245000</v>
      </c>
      <c r="L9" s="14">
        <v>225000</v>
      </c>
      <c r="M9" s="14">
        <v>246000</v>
      </c>
      <c r="O9" s="2">
        <f t="shared" si="0"/>
        <v>2121000</v>
      </c>
      <c r="Q9" s="12" t="s">
        <v>35</v>
      </c>
    </row>
    <row r="10" spans="1:18" x14ac:dyDescent="0.25">
      <c r="A10" s="4">
        <v>4</v>
      </c>
      <c r="B10" s="13">
        <v>305000</v>
      </c>
      <c r="C10" s="13">
        <v>242000</v>
      </c>
      <c r="D10" s="13">
        <v>189000</v>
      </c>
      <c r="E10" s="13">
        <v>253000</v>
      </c>
      <c r="F10" s="13">
        <v>343000</v>
      </c>
      <c r="G10" s="13">
        <v>565000</v>
      </c>
      <c r="H10" s="13">
        <v>412000</v>
      </c>
      <c r="I10" s="13">
        <v>500000</v>
      </c>
      <c r="J10" s="13">
        <v>362000</v>
      </c>
      <c r="K10" s="14">
        <v>233000</v>
      </c>
      <c r="L10" s="14">
        <v>233000</v>
      </c>
      <c r="M10" s="14">
        <v>226000</v>
      </c>
      <c r="O10" s="2">
        <f t="shared" si="0"/>
        <v>2309000</v>
      </c>
    </row>
    <row r="11" spans="1:18" x14ac:dyDescent="0.25">
      <c r="A11" s="4">
        <v>5</v>
      </c>
      <c r="B11" s="13">
        <v>256000</v>
      </c>
      <c r="C11" s="13">
        <v>272000</v>
      </c>
      <c r="D11" s="13">
        <v>254000</v>
      </c>
      <c r="E11" s="13">
        <v>304000</v>
      </c>
      <c r="F11" s="13">
        <v>244000</v>
      </c>
      <c r="G11" s="13">
        <v>511000</v>
      </c>
      <c r="H11" s="13">
        <v>270000</v>
      </c>
      <c r="I11" s="13">
        <v>394000</v>
      </c>
      <c r="J11" s="13">
        <v>279000</v>
      </c>
      <c r="K11" s="14">
        <v>239000</v>
      </c>
      <c r="L11" s="14">
        <v>260000</v>
      </c>
      <c r="M11" s="14">
        <v>237000</v>
      </c>
      <c r="O11" s="2">
        <f t="shared" si="0"/>
        <v>2111000</v>
      </c>
    </row>
    <row r="12" spans="1:18" x14ac:dyDescent="0.25">
      <c r="A12" s="4">
        <v>6</v>
      </c>
      <c r="B12" s="13">
        <v>223000</v>
      </c>
      <c r="C12" s="13">
        <v>366000</v>
      </c>
      <c r="D12" s="13">
        <v>216000</v>
      </c>
      <c r="E12" s="13">
        <v>268000</v>
      </c>
      <c r="F12" s="13">
        <v>224000</v>
      </c>
      <c r="G12" s="13">
        <v>621000</v>
      </c>
      <c r="H12" s="13">
        <v>257000</v>
      </c>
      <c r="I12" s="13">
        <v>350000</v>
      </c>
      <c r="J12" s="14">
        <v>275000</v>
      </c>
      <c r="K12" s="14">
        <v>276000</v>
      </c>
      <c r="L12" s="14">
        <v>230000</v>
      </c>
      <c r="M12" s="14">
        <v>215000</v>
      </c>
      <c r="O12" s="2">
        <f t="shared" si="0"/>
        <v>2175000</v>
      </c>
    </row>
    <row r="13" spans="1:18" x14ac:dyDescent="0.25">
      <c r="A13" s="4">
        <v>7</v>
      </c>
      <c r="B13" s="13">
        <v>215000</v>
      </c>
      <c r="C13" s="13">
        <v>205000</v>
      </c>
      <c r="D13" s="13">
        <v>198000</v>
      </c>
      <c r="E13" s="13">
        <v>262000</v>
      </c>
      <c r="F13" s="13">
        <v>325000</v>
      </c>
      <c r="G13" s="13">
        <v>538000</v>
      </c>
      <c r="H13" s="13">
        <v>266000</v>
      </c>
      <c r="I13" s="13">
        <v>362000</v>
      </c>
      <c r="J13" s="13">
        <v>192000</v>
      </c>
      <c r="K13" s="14">
        <v>286000</v>
      </c>
      <c r="L13" s="14">
        <v>234000</v>
      </c>
      <c r="M13" s="14">
        <v>214000</v>
      </c>
      <c r="O13" s="2">
        <f t="shared" si="0"/>
        <v>2009000</v>
      </c>
    </row>
    <row r="14" spans="1:18" x14ac:dyDescent="0.25">
      <c r="A14" s="4">
        <v>8</v>
      </c>
      <c r="B14" s="13">
        <v>203000</v>
      </c>
      <c r="C14" s="13">
        <v>193000</v>
      </c>
      <c r="D14" s="13">
        <v>248000</v>
      </c>
      <c r="E14" s="13">
        <v>215000</v>
      </c>
      <c r="F14" s="13">
        <v>361000</v>
      </c>
      <c r="G14" s="13">
        <v>578000</v>
      </c>
      <c r="H14" s="13">
        <v>271000</v>
      </c>
      <c r="I14" s="13">
        <v>368000</v>
      </c>
      <c r="J14" s="13">
        <v>328000</v>
      </c>
      <c r="K14" s="14">
        <v>166000</v>
      </c>
      <c r="L14" s="14">
        <v>231000</v>
      </c>
      <c r="M14" s="14">
        <v>203000</v>
      </c>
      <c r="O14" s="2">
        <f t="shared" si="0"/>
        <v>2069000</v>
      </c>
    </row>
    <row r="15" spans="1:18" x14ac:dyDescent="0.25">
      <c r="A15" s="4">
        <v>9</v>
      </c>
      <c r="B15" s="13">
        <v>209000</v>
      </c>
      <c r="C15" s="13">
        <v>223000</v>
      </c>
      <c r="D15" s="13">
        <v>272000</v>
      </c>
      <c r="E15" s="13">
        <v>283000</v>
      </c>
      <c r="F15" s="13">
        <v>403000</v>
      </c>
      <c r="G15" s="13">
        <v>453000</v>
      </c>
      <c r="H15" s="13">
        <v>295000</v>
      </c>
      <c r="I15" s="13">
        <v>275000</v>
      </c>
      <c r="J15" s="13">
        <v>249000</v>
      </c>
      <c r="K15" s="14">
        <v>220000</v>
      </c>
      <c r="L15" s="14">
        <v>144000</v>
      </c>
      <c r="M15" s="14">
        <v>237000</v>
      </c>
      <c r="O15" s="2">
        <f t="shared" si="0"/>
        <v>2138000</v>
      </c>
    </row>
    <row r="16" spans="1:18" x14ac:dyDescent="0.25">
      <c r="A16" s="4">
        <v>10</v>
      </c>
      <c r="B16" s="13">
        <v>213000</v>
      </c>
      <c r="C16" s="13">
        <v>204000</v>
      </c>
      <c r="D16" s="13">
        <v>185000</v>
      </c>
      <c r="E16" s="13">
        <v>219000</v>
      </c>
      <c r="F16" s="13">
        <v>449000</v>
      </c>
      <c r="G16" s="13">
        <v>390000</v>
      </c>
      <c r="H16" s="13">
        <v>266000</v>
      </c>
      <c r="I16" s="13">
        <v>294000</v>
      </c>
      <c r="J16" s="13">
        <v>237000</v>
      </c>
      <c r="K16" s="14">
        <v>207000</v>
      </c>
      <c r="L16" s="14">
        <v>287000</v>
      </c>
      <c r="M16" s="14">
        <v>250000</v>
      </c>
      <c r="O16" s="2">
        <f t="shared" si="0"/>
        <v>1926000</v>
      </c>
    </row>
    <row r="17" spans="1:20" x14ac:dyDescent="0.25">
      <c r="A17" s="4">
        <v>11</v>
      </c>
      <c r="B17" s="13">
        <v>226000</v>
      </c>
      <c r="C17" s="13">
        <v>226000</v>
      </c>
      <c r="D17" s="13">
        <v>232000</v>
      </c>
      <c r="E17" s="13">
        <v>300000</v>
      </c>
      <c r="F17" s="13">
        <v>479000</v>
      </c>
      <c r="G17" s="13">
        <v>472000</v>
      </c>
      <c r="H17" s="13">
        <v>301000</v>
      </c>
      <c r="I17" s="13">
        <v>309000</v>
      </c>
      <c r="J17" s="13">
        <v>236000</v>
      </c>
      <c r="K17" s="14">
        <v>242000</v>
      </c>
      <c r="L17" s="14">
        <v>219000</v>
      </c>
      <c r="M17" s="14">
        <v>230000</v>
      </c>
      <c r="O17" s="2">
        <f t="shared" si="0"/>
        <v>2236000</v>
      </c>
    </row>
    <row r="18" spans="1:20" x14ac:dyDescent="0.25">
      <c r="A18" s="4">
        <v>12</v>
      </c>
      <c r="B18" s="13">
        <v>213000</v>
      </c>
      <c r="C18" s="13">
        <v>190000</v>
      </c>
      <c r="D18" s="13">
        <v>222000</v>
      </c>
      <c r="E18" s="13">
        <v>264000</v>
      </c>
      <c r="F18" s="13">
        <v>365000</v>
      </c>
      <c r="G18" s="13">
        <v>509000</v>
      </c>
      <c r="H18" s="13">
        <v>265000</v>
      </c>
      <c r="I18" s="13">
        <v>296000</v>
      </c>
      <c r="J18" s="13">
        <v>223000</v>
      </c>
      <c r="K18" s="14">
        <v>264000</v>
      </c>
      <c r="L18" s="14">
        <v>217000</v>
      </c>
      <c r="M18" s="14">
        <v>214000</v>
      </c>
      <c r="O18" s="2">
        <f t="shared" si="0"/>
        <v>2028000</v>
      </c>
    </row>
    <row r="19" spans="1:20" x14ac:dyDescent="0.25">
      <c r="A19" s="4">
        <v>13</v>
      </c>
      <c r="B19" s="13">
        <v>220000</v>
      </c>
      <c r="C19" s="13">
        <v>190000</v>
      </c>
      <c r="D19" s="13">
        <v>243000</v>
      </c>
      <c r="E19" s="13">
        <v>366000</v>
      </c>
      <c r="F19" s="13">
        <v>444000</v>
      </c>
      <c r="G19" s="13">
        <v>497000</v>
      </c>
      <c r="H19" s="13">
        <v>374000</v>
      </c>
      <c r="I19" s="13">
        <v>25500</v>
      </c>
      <c r="J19" s="13">
        <v>310000</v>
      </c>
      <c r="K19" s="14">
        <v>238000</v>
      </c>
      <c r="L19" s="14">
        <v>258000</v>
      </c>
      <c r="M19" s="14">
        <v>272000</v>
      </c>
      <c r="O19" s="2">
        <f t="shared" si="0"/>
        <v>2334000</v>
      </c>
      <c r="Q19" s="2">
        <v>275000</v>
      </c>
    </row>
    <row r="20" spans="1:20" x14ac:dyDescent="0.25">
      <c r="A20" s="4">
        <v>14</v>
      </c>
      <c r="B20" s="13">
        <v>252000</v>
      </c>
      <c r="C20" s="13">
        <v>192000</v>
      </c>
      <c r="D20" s="13">
        <v>255000</v>
      </c>
      <c r="E20" s="13">
        <v>263000</v>
      </c>
      <c r="F20" s="13">
        <v>480000</v>
      </c>
      <c r="G20" s="13">
        <v>535000</v>
      </c>
      <c r="H20" s="13">
        <v>313000</v>
      </c>
      <c r="I20" s="13">
        <v>264000</v>
      </c>
      <c r="J20" s="15">
        <f>(86000+189000)</f>
        <v>275000</v>
      </c>
      <c r="K20" s="14">
        <v>244000</v>
      </c>
      <c r="L20" s="14">
        <v>263000</v>
      </c>
      <c r="M20" s="14">
        <v>155000</v>
      </c>
      <c r="O20" s="2">
        <f t="shared" si="0"/>
        <v>2290000</v>
      </c>
      <c r="Q20" s="2">
        <v>189000</v>
      </c>
    </row>
    <row r="21" spans="1:20" x14ac:dyDescent="0.25">
      <c r="A21" s="4">
        <v>15</v>
      </c>
      <c r="B21" s="13">
        <v>266000</v>
      </c>
      <c r="C21" s="13">
        <v>219000</v>
      </c>
      <c r="D21" s="13">
        <v>301000</v>
      </c>
      <c r="E21" s="13">
        <v>197000</v>
      </c>
      <c r="F21" s="13">
        <v>434000</v>
      </c>
      <c r="G21" s="13">
        <v>446000</v>
      </c>
      <c r="H21" s="13">
        <v>304000</v>
      </c>
      <c r="I21" s="13">
        <v>318000</v>
      </c>
      <c r="J21" s="14">
        <v>230000</v>
      </c>
      <c r="K21" s="14">
        <v>259000</v>
      </c>
      <c r="L21" s="14">
        <v>248000</v>
      </c>
      <c r="M21" s="14">
        <v>258000</v>
      </c>
      <c r="O21" s="2">
        <f t="shared" si="0"/>
        <v>2167000</v>
      </c>
      <c r="Q21" s="2">
        <f>SUM(J21:J36)</f>
        <v>4288000</v>
      </c>
    </row>
    <row r="22" spans="1:20" x14ac:dyDescent="0.25">
      <c r="A22" s="4">
        <v>16</v>
      </c>
      <c r="B22" s="13">
        <v>258000</v>
      </c>
      <c r="C22" s="13">
        <v>211000</v>
      </c>
      <c r="D22" s="13">
        <v>288000</v>
      </c>
      <c r="E22" s="13">
        <v>246000</v>
      </c>
      <c r="F22" s="13">
        <v>452000</v>
      </c>
      <c r="G22" s="13">
        <v>311000</v>
      </c>
      <c r="H22" s="13">
        <v>362000</v>
      </c>
      <c r="I22" s="13">
        <v>323000</v>
      </c>
      <c r="J22" s="14">
        <v>224000</v>
      </c>
      <c r="K22" s="14">
        <v>234000</v>
      </c>
      <c r="L22" s="14">
        <v>247000</v>
      </c>
      <c r="M22" s="14">
        <v>190000</v>
      </c>
      <c r="O22" s="2">
        <f t="shared" si="0"/>
        <v>2128000</v>
      </c>
      <c r="Q22" s="2">
        <f>SUM(Q19:Q21)</f>
        <v>4752000</v>
      </c>
    </row>
    <row r="23" spans="1:20" x14ac:dyDescent="0.25">
      <c r="A23" s="4">
        <v>17</v>
      </c>
      <c r="B23" s="13">
        <v>362000</v>
      </c>
      <c r="C23" s="13">
        <v>196000</v>
      </c>
      <c r="D23" s="13">
        <v>228000</v>
      </c>
      <c r="E23" s="13">
        <v>300000</v>
      </c>
      <c r="F23" s="13">
        <v>490000</v>
      </c>
      <c r="G23" s="13">
        <v>371000</v>
      </c>
      <c r="H23" s="13">
        <v>372000</v>
      </c>
      <c r="I23" s="13">
        <v>361000</v>
      </c>
      <c r="J23" s="14">
        <v>247000</v>
      </c>
      <c r="K23" s="14">
        <v>255000</v>
      </c>
      <c r="L23" s="14">
        <v>210000</v>
      </c>
      <c r="M23" s="14">
        <v>194000</v>
      </c>
      <c r="O23" s="2">
        <f t="shared" si="0"/>
        <v>2319000</v>
      </c>
      <c r="Q23" s="2"/>
    </row>
    <row r="24" spans="1:20" x14ac:dyDescent="0.25">
      <c r="A24" s="4">
        <v>18</v>
      </c>
      <c r="B24" s="13">
        <v>337000</v>
      </c>
      <c r="C24" s="13">
        <v>239000</v>
      </c>
      <c r="D24" s="13">
        <v>248000</v>
      </c>
      <c r="E24" s="13">
        <v>307000</v>
      </c>
      <c r="F24" s="13">
        <v>545000</v>
      </c>
      <c r="G24" s="13">
        <v>354000</v>
      </c>
      <c r="H24" s="13">
        <v>421000</v>
      </c>
      <c r="I24" s="13">
        <v>310000</v>
      </c>
      <c r="J24" s="14">
        <v>281000</v>
      </c>
      <c r="K24" s="14">
        <v>229000</v>
      </c>
      <c r="L24" s="14">
        <v>308000</v>
      </c>
      <c r="M24" s="14">
        <v>203000</v>
      </c>
      <c r="O24" s="2">
        <f t="shared" si="0"/>
        <v>2451000</v>
      </c>
      <c r="Q24" s="2"/>
    </row>
    <row r="25" spans="1:20" x14ac:dyDescent="0.25">
      <c r="A25" s="4">
        <v>19</v>
      </c>
      <c r="B25" s="13">
        <v>287000</v>
      </c>
      <c r="C25" s="13">
        <v>241000</v>
      </c>
      <c r="D25" s="13">
        <v>326000</v>
      </c>
      <c r="E25" s="13">
        <v>276000</v>
      </c>
      <c r="F25" s="13">
        <v>490000</v>
      </c>
      <c r="G25" s="13">
        <v>260000</v>
      </c>
      <c r="H25" s="13">
        <v>404000</v>
      </c>
      <c r="I25" s="13">
        <v>371000</v>
      </c>
      <c r="J25" s="14">
        <v>246000</v>
      </c>
      <c r="K25" s="14">
        <v>287000</v>
      </c>
      <c r="L25" s="14">
        <v>234000</v>
      </c>
      <c r="M25" s="14">
        <v>246000</v>
      </c>
      <c r="O25" s="2">
        <f t="shared" si="0"/>
        <v>2284000</v>
      </c>
    </row>
    <row r="26" spans="1:20" x14ac:dyDescent="0.25">
      <c r="A26" s="4">
        <v>20</v>
      </c>
      <c r="B26" s="13">
        <v>213000</v>
      </c>
      <c r="C26" s="13">
        <v>235000</v>
      </c>
      <c r="D26" s="13">
        <v>266000</v>
      </c>
      <c r="E26" s="13">
        <v>323000</v>
      </c>
      <c r="F26" s="13">
        <v>474000</v>
      </c>
      <c r="G26" s="13">
        <v>219000</v>
      </c>
      <c r="H26" s="13">
        <v>492000</v>
      </c>
      <c r="I26" s="13">
        <v>461000</v>
      </c>
      <c r="J26" s="14">
        <v>239000</v>
      </c>
      <c r="K26" s="14">
        <v>215000</v>
      </c>
      <c r="L26" s="14">
        <v>214000</v>
      </c>
      <c r="M26" s="14">
        <v>248000</v>
      </c>
      <c r="O26" s="2">
        <f t="shared" si="0"/>
        <v>2222000</v>
      </c>
      <c r="T26">
        <f>(27084000+86879500)</f>
        <v>113963500</v>
      </c>
    </row>
    <row r="27" spans="1:20" x14ac:dyDescent="0.25">
      <c r="A27" s="4">
        <v>21</v>
      </c>
      <c r="B27" s="13">
        <v>223000</v>
      </c>
      <c r="C27" s="13">
        <v>185000</v>
      </c>
      <c r="D27" s="13">
        <v>276000</v>
      </c>
      <c r="E27" s="13">
        <v>232000</v>
      </c>
      <c r="F27" s="13">
        <v>302000</v>
      </c>
      <c r="G27" s="13">
        <v>260000</v>
      </c>
      <c r="H27" s="13">
        <v>428000</v>
      </c>
      <c r="I27" s="13">
        <v>400000</v>
      </c>
      <c r="J27" s="14">
        <v>248000</v>
      </c>
      <c r="K27" s="14">
        <v>300000</v>
      </c>
      <c r="L27" s="14">
        <v>244000</v>
      </c>
      <c r="M27" s="14">
        <v>233000</v>
      </c>
      <c r="O27" s="2">
        <f t="shared" si="0"/>
        <v>1906000</v>
      </c>
    </row>
    <row r="28" spans="1:20" x14ac:dyDescent="0.25">
      <c r="A28" s="4">
        <v>22</v>
      </c>
      <c r="B28" s="13">
        <v>234000</v>
      </c>
      <c r="C28" s="13">
        <v>481000</v>
      </c>
      <c r="D28" s="13">
        <v>306000</v>
      </c>
      <c r="E28" s="13">
        <v>208000</v>
      </c>
      <c r="F28" s="13">
        <v>293000</v>
      </c>
      <c r="G28" s="13">
        <v>309000</v>
      </c>
      <c r="H28" s="13">
        <v>482000</v>
      </c>
      <c r="I28" s="13">
        <v>485000</v>
      </c>
      <c r="J28" s="14">
        <v>250000</v>
      </c>
      <c r="K28" s="14">
        <v>255000</v>
      </c>
      <c r="L28" s="14">
        <v>236000</v>
      </c>
      <c r="M28" s="14">
        <v>233000</v>
      </c>
      <c r="O28" s="2">
        <f t="shared" si="0"/>
        <v>2313000</v>
      </c>
    </row>
    <row r="29" spans="1:20" x14ac:dyDescent="0.25">
      <c r="A29" s="4">
        <v>23</v>
      </c>
      <c r="B29" s="13">
        <v>207000</v>
      </c>
      <c r="C29" s="13">
        <v>395000</v>
      </c>
      <c r="D29" s="13">
        <v>313000</v>
      </c>
      <c r="E29" s="13">
        <v>264000</v>
      </c>
      <c r="F29" s="13">
        <v>403000</v>
      </c>
      <c r="G29" s="13">
        <v>240000</v>
      </c>
      <c r="H29" s="13">
        <v>560000</v>
      </c>
      <c r="I29" s="13">
        <v>733000</v>
      </c>
      <c r="J29" s="14">
        <v>210000</v>
      </c>
      <c r="K29" s="14">
        <v>243000</v>
      </c>
      <c r="L29" s="14">
        <v>224000</v>
      </c>
      <c r="M29" s="14">
        <v>223000</v>
      </c>
      <c r="O29" s="2">
        <f t="shared" si="0"/>
        <v>2382000</v>
      </c>
      <c r="Q29">
        <f>(117627000-113963500)</f>
        <v>3663500</v>
      </c>
    </row>
    <row r="30" spans="1:20" x14ac:dyDescent="0.25">
      <c r="A30" s="4">
        <v>24</v>
      </c>
      <c r="B30" s="13">
        <v>218000</v>
      </c>
      <c r="C30" s="13">
        <v>263000</v>
      </c>
      <c r="D30" s="13">
        <v>255000</v>
      </c>
      <c r="E30" s="13">
        <v>323000</v>
      </c>
      <c r="F30" s="13">
        <v>596000</v>
      </c>
      <c r="G30" s="13">
        <v>302000</v>
      </c>
      <c r="H30" s="13">
        <v>484000</v>
      </c>
      <c r="I30" s="13">
        <v>500000</v>
      </c>
      <c r="J30" s="14">
        <v>256000</v>
      </c>
      <c r="K30" s="14">
        <v>212000</v>
      </c>
      <c r="L30" s="14">
        <v>273000</v>
      </c>
      <c r="M30" s="14">
        <v>262000</v>
      </c>
      <c r="O30" s="2">
        <f t="shared" si="0"/>
        <v>2441000</v>
      </c>
    </row>
    <row r="31" spans="1:20" x14ac:dyDescent="0.25">
      <c r="A31" s="4">
        <v>25</v>
      </c>
      <c r="B31" s="13">
        <v>511000</v>
      </c>
      <c r="C31" s="13">
        <v>180000</v>
      </c>
      <c r="D31" s="13">
        <v>258000</v>
      </c>
      <c r="E31" s="13">
        <v>308000</v>
      </c>
      <c r="F31" s="13">
        <v>604000</v>
      </c>
      <c r="G31" s="13">
        <v>315000</v>
      </c>
      <c r="H31" s="13">
        <v>513000</v>
      </c>
      <c r="I31" s="13">
        <v>643000</v>
      </c>
      <c r="J31" s="14">
        <v>224000</v>
      </c>
      <c r="K31" s="14">
        <v>240000</v>
      </c>
      <c r="L31" s="14">
        <v>258000</v>
      </c>
      <c r="M31" s="14">
        <v>242000</v>
      </c>
      <c r="O31" s="2">
        <f t="shared" si="0"/>
        <v>2689000</v>
      </c>
    </row>
    <row r="32" spans="1:20" x14ac:dyDescent="0.25">
      <c r="A32" s="4">
        <v>26</v>
      </c>
      <c r="B32" s="13">
        <v>456000</v>
      </c>
      <c r="C32" s="13">
        <v>218000</v>
      </c>
      <c r="D32" s="13">
        <v>282000</v>
      </c>
      <c r="E32" s="13">
        <v>531000</v>
      </c>
      <c r="F32" s="13">
        <v>413000</v>
      </c>
      <c r="G32" s="13">
        <v>260000</v>
      </c>
      <c r="H32" s="13">
        <v>636000</v>
      </c>
      <c r="I32" s="13">
        <v>530000</v>
      </c>
      <c r="J32" s="14">
        <v>285000</v>
      </c>
      <c r="K32" s="14">
        <v>227000</v>
      </c>
      <c r="L32" s="14">
        <v>286000</v>
      </c>
      <c r="M32" s="14">
        <v>181000</v>
      </c>
      <c r="O32" s="2">
        <f t="shared" si="0"/>
        <v>2796000</v>
      </c>
      <c r="Q32" s="2"/>
    </row>
    <row r="33" spans="1:15" x14ac:dyDescent="0.25">
      <c r="A33" s="4">
        <v>27</v>
      </c>
      <c r="B33" s="13">
        <v>305000</v>
      </c>
      <c r="C33" s="13">
        <v>203000</v>
      </c>
      <c r="D33" s="13">
        <v>288000</v>
      </c>
      <c r="E33" s="13">
        <v>418000</v>
      </c>
      <c r="F33" s="13">
        <v>444000</v>
      </c>
      <c r="G33" s="13">
        <v>388000</v>
      </c>
      <c r="H33" s="13">
        <v>768000</v>
      </c>
      <c r="I33" s="13">
        <v>526000</v>
      </c>
      <c r="J33" s="14">
        <v>500000</v>
      </c>
      <c r="K33" s="14">
        <v>223000</v>
      </c>
      <c r="L33" s="14">
        <v>230000</v>
      </c>
      <c r="M33" s="14">
        <v>426000</v>
      </c>
      <c r="O33" s="2">
        <f t="shared" si="0"/>
        <v>2814000</v>
      </c>
    </row>
    <row r="34" spans="1:15" x14ac:dyDescent="0.25">
      <c r="A34" s="4">
        <v>28</v>
      </c>
      <c r="B34" s="13">
        <v>198000</v>
      </c>
      <c r="C34" s="13">
        <v>196000</v>
      </c>
      <c r="D34" s="13">
        <v>515000</v>
      </c>
      <c r="E34" s="13">
        <v>330000</v>
      </c>
      <c r="F34" s="13">
        <v>564000</v>
      </c>
      <c r="G34" s="13">
        <v>562000</v>
      </c>
      <c r="H34" s="13">
        <v>544000</v>
      </c>
      <c r="I34" s="13">
        <v>525000</v>
      </c>
      <c r="J34" s="14">
        <v>369000</v>
      </c>
      <c r="K34" s="14">
        <v>242000</v>
      </c>
      <c r="L34" s="14">
        <v>236000</v>
      </c>
      <c r="M34" s="14">
        <v>400000</v>
      </c>
      <c r="O34" s="2">
        <f t="shared" si="0"/>
        <v>2909000</v>
      </c>
    </row>
    <row r="35" spans="1:15" x14ac:dyDescent="0.25">
      <c r="A35" s="4">
        <v>29</v>
      </c>
      <c r="B35" s="13">
        <v>211000</v>
      </c>
      <c r="C35" s="13"/>
      <c r="D35" s="13">
        <v>439000</v>
      </c>
      <c r="E35" s="13">
        <v>373000</v>
      </c>
      <c r="F35" s="13">
        <v>596000</v>
      </c>
      <c r="G35" s="13">
        <v>547000</v>
      </c>
      <c r="H35" s="13">
        <v>490000</v>
      </c>
      <c r="I35" s="13">
        <v>509000</v>
      </c>
      <c r="J35" s="14">
        <v>255000</v>
      </c>
      <c r="K35" s="14">
        <v>254000</v>
      </c>
      <c r="L35" s="14">
        <v>258000</v>
      </c>
      <c r="M35" s="14">
        <v>277000</v>
      </c>
      <c r="O35" s="2">
        <f t="shared" si="0"/>
        <v>2656000</v>
      </c>
    </row>
    <row r="36" spans="1:15" x14ac:dyDescent="0.25">
      <c r="A36" s="4">
        <v>30</v>
      </c>
      <c r="B36" s="13">
        <v>201000</v>
      </c>
      <c r="C36" s="16"/>
      <c r="D36" s="13">
        <v>242000</v>
      </c>
      <c r="E36" s="13">
        <v>400000</v>
      </c>
      <c r="F36" s="17">
        <v>591000</v>
      </c>
      <c r="G36" s="13">
        <v>375000</v>
      </c>
      <c r="H36" s="13">
        <v>539000</v>
      </c>
      <c r="I36" s="13">
        <v>405000</v>
      </c>
      <c r="J36" s="14">
        <v>224000</v>
      </c>
      <c r="K36" s="14">
        <v>248000</v>
      </c>
      <c r="L36" s="14">
        <v>342000</v>
      </c>
      <c r="M36" s="14">
        <v>225000</v>
      </c>
      <c r="O36" s="2">
        <f t="shared" si="0"/>
        <v>2348000</v>
      </c>
    </row>
    <row r="37" spans="1:15" x14ac:dyDescent="0.25">
      <c r="A37" s="4">
        <v>31</v>
      </c>
      <c r="B37" s="13">
        <v>197000</v>
      </c>
      <c r="C37" s="16"/>
      <c r="D37" s="13">
        <v>198000</v>
      </c>
      <c r="E37" s="16"/>
      <c r="F37" s="17">
        <v>483000</v>
      </c>
      <c r="G37" s="16"/>
      <c r="H37" s="13">
        <v>480000</v>
      </c>
      <c r="I37" s="13">
        <v>466000</v>
      </c>
      <c r="J37" s="18"/>
      <c r="K37" s="14">
        <v>234000</v>
      </c>
      <c r="L37" s="18"/>
      <c r="M37" s="14">
        <v>184000</v>
      </c>
      <c r="O37" s="2">
        <f t="shared" si="0"/>
        <v>1358000</v>
      </c>
    </row>
    <row r="38" spans="1:15" x14ac:dyDescent="0.25">
      <c r="B38" s="2"/>
      <c r="C38" s="2"/>
      <c r="D38" s="2"/>
      <c r="E38" s="2"/>
      <c r="F38" s="2"/>
      <c r="G38" s="2"/>
      <c r="H38" s="2"/>
    </row>
    <row r="40" spans="1:15" x14ac:dyDescent="0.25">
      <c r="B40" s="3">
        <f>SUM(B7:B37)</f>
        <v>8026000</v>
      </c>
      <c r="C40" s="3">
        <f t="shared" ref="C40:M40" si="1">SUM(C7:C37)</f>
        <v>6484000</v>
      </c>
      <c r="D40" s="3">
        <f t="shared" si="1"/>
        <v>8199000</v>
      </c>
      <c r="E40" s="3">
        <f t="shared" si="1"/>
        <v>8814000</v>
      </c>
      <c r="F40" s="3">
        <f t="shared" si="1"/>
        <v>13172000</v>
      </c>
      <c r="G40" s="3">
        <f t="shared" si="1"/>
        <v>12730000</v>
      </c>
      <c r="H40" s="3">
        <f t="shared" si="1"/>
        <v>12750000</v>
      </c>
      <c r="I40" s="3">
        <f t="shared" si="1"/>
        <v>13075500</v>
      </c>
      <c r="J40" s="3">
        <f t="shared" si="1"/>
        <v>8381000</v>
      </c>
      <c r="K40" s="3">
        <f t="shared" si="1"/>
        <v>7506000</v>
      </c>
      <c r="L40" s="3">
        <f t="shared" si="1"/>
        <v>7294000</v>
      </c>
      <c r="M40" s="3">
        <f t="shared" si="1"/>
        <v>7532000</v>
      </c>
      <c r="N40" s="2"/>
      <c r="O40" s="2">
        <f>SUM(B40:M40)</f>
        <v>113963500</v>
      </c>
    </row>
    <row r="43" spans="1:15" x14ac:dyDescent="0.25">
      <c r="B43" s="3"/>
    </row>
    <row r="44" spans="1:15" x14ac:dyDescent="0.25">
      <c r="B44" s="3"/>
    </row>
    <row r="45" spans="1:15" x14ac:dyDescent="0.25">
      <c r="B45" s="3"/>
    </row>
    <row r="46" spans="1:15" x14ac:dyDescent="0.25">
      <c r="B46" s="3"/>
    </row>
    <row r="47" spans="1:15" x14ac:dyDescent="0.25">
      <c r="B47" s="3"/>
    </row>
    <row r="48" spans="1:15" x14ac:dyDescent="0.25">
      <c r="B48" s="3"/>
    </row>
    <row r="49" spans="2:2" x14ac:dyDescent="0.25">
      <c r="B49" s="3"/>
    </row>
    <row r="50" spans="2:2" x14ac:dyDescent="0.25">
      <c r="B50" s="3"/>
    </row>
  </sheetData>
  <mergeCells count="2">
    <mergeCell ref="B1:O2"/>
    <mergeCell ref="Q6:R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292DB-416A-4296-B50E-96A9EB02B28E}">
  <dimension ref="A1:S50"/>
  <sheetViews>
    <sheetView tabSelected="1" topLeftCell="A7" workbookViewId="0">
      <selection activeCell="T15" sqref="T15"/>
    </sheetView>
  </sheetViews>
  <sheetFormatPr defaultColWidth="10.85546875" defaultRowHeight="15" x14ac:dyDescent="0.25"/>
  <cols>
    <col min="1" max="1" width="5.28515625" customWidth="1"/>
    <col min="17" max="17" width="12" customWidth="1"/>
    <col min="18" max="18" width="12.85546875" customWidth="1"/>
  </cols>
  <sheetData>
    <row r="1" spans="1:18" x14ac:dyDescent="0.25">
      <c r="B1" s="28" t="s">
        <v>36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8" x14ac:dyDescent="0.25"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4" spans="1:18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11</v>
      </c>
      <c r="O4" s="1" t="s">
        <v>12</v>
      </c>
    </row>
    <row r="5" spans="1:18" x14ac:dyDescent="0.25">
      <c r="A5" s="4" t="s">
        <v>15</v>
      </c>
    </row>
    <row r="6" spans="1:18" ht="19.5" thickBot="1" x14ac:dyDescent="0.35">
      <c r="Q6" s="29" t="s">
        <v>32</v>
      </c>
      <c r="R6" s="29"/>
    </row>
    <row r="7" spans="1:18" ht="16.5" thickTop="1" thickBot="1" x14ac:dyDescent="0.3">
      <c r="A7" s="4">
        <v>1</v>
      </c>
      <c r="B7" s="22">
        <v>236000</v>
      </c>
      <c r="C7" s="22">
        <v>226000</v>
      </c>
      <c r="D7" s="32">
        <v>166000</v>
      </c>
      <c r="E7" s="22">
        <v>242000</v>
      </c>
      <c r="F7" s="22">
        <v>281000</v>
      </c>
      <c r="G7" s="22">
        <f>(311*1000)</f>
        <v>311000</v>
      </c>
      <c r="H7" s="22">
        <v>241000</v>
      </c>
      <c r="I7" s="25">
        <v>496000</v>
      </c>
      <c r="J7" s="22">
        <v>414000</v>
      </c>
      <c r="K7" s="13">
        <v>284000</v>
      </c>
      <c r="L7" s="13">
        <v>259000</v>
      </c>
      <c r="M7" s="13">
        <v>228000</v>
      </c>
      <c r="O7" s="2">
        <f>SUM(B7:H7)</f>
        <v>1703000</v>
      </c>
      <c r="Q7" s="11" t="s">
        <v>33</v>
      </c>
      <c r="R7" s="2">
        <f>(29859900+213100+279000)</f>
        <v>30352000</v>
      </c>
    </row>
    <row r="8" spans="1:18" ht="15.75" thickTop="1" x14ac:dyDescent="0.25">
      <c r="A8" s="4">
        <v>2</v>
      </c>
      <c r="B8" s="22">
        <v>218000</v>
      </c>
      <c r="C8" s="22">
        <v>205000</v>
      </c>
      <c r="D8" s="22">
        <v>187000</v>
      </c>
      <c r="E8" s="22">
        <v>248000</v>
      </c>
      <c r="F8" s="22">
        <v>267000</v>
      </c>
      <c r="G8" s="22">
        <v>323000</v>
      </c>
      <c r="H8" s="22">
        <v>238000</v>
      </c>
      <c r="I8" s="25">
        <v>562000</v>
      </c>
      <c r="J8" s="22">
        <v>545000</v>
      </c>
      <c r="K8" s="13">
        <v>351000</v>
      </c>
      <c r="L8" s="13">
        <v>225000</v>
      </c>
      <c r="M8" s="13">
        <v>269000</v>
      </c>
      <c r="O8" s="2">
        <f t="shared" ref="O8:O37" si="0">SUM(B8:H8)</f>
        <v>1686000</v>
      </c>
      <c r="Q8" s="9" t="s">
        <v>34</v>
      </c>
      <c r="R8" s="2">
        <v>81181000</v>
      </c>
    </row>
    <row r="9" spans="1:18" x14ac:dyDescent="0.25">
      <c r="A9" s="4">
        <v>3</v>
      </c>
      <c r="B9" s="22">
        <v>220000</v>
      </c>
      <c r="C9" s="22">
        <v>211000</v>
      </c>
      <c r="D9" s="22">
        <v>195000</v>
      </c>
      <c r="E9" s="22">
        <v>272000</v>
      </c>
      <c r="F9" s="22">
        <v>272000</v>
      </c>
      <c r="G9" s="22">
        <v>326000</v>
      </c>
      <c r="H9" s="22">
        <v>257000</v>
      </c>
      <c r="I9" s="25">
        <v>447000</v>
      </c>
      <c r="J9" s="22">
        <v>543000</v>
      </c>
      <c r="K9" s="13">
        <v>310000</v>
      </c>
      <c r="L9" s="13">
        <v>230000</v>
      </c>
      <c r="M9" s="13">
        <v>240000</v>
      </c>
      <c r="O9" s="2">
        <f t="shared" si="0"/>
        <v>1753000</v>
      </c>
      <c r="Q9" s="12" t="s">
        <v>35</v>
      </c>
    </row>
    <row r="10" spans="1:18" x14ac:dyDescent="0.25">
      <c r="A10" s="4">
        <v>4</v>
      </c>
      <c r="B10" s="22">
        <v>196000</v>
      </c>
      <c r="C10" s="22">
        <v>256000</v>
      </c>
      <c r="D10" s="22">
        <v>255000</v>
      </c>
      <c r="E10" s="22">
        <v>244000</v>
      </c>
      <c r="F10" s="22">
        <v>240000</v>
      </c>
      <c r="G10" s="22">
        <v>339000</v>
      </c>
      <c r="H10" s="22">
        <v>250000</v>
      </c>
      <c r="I10" s="22">
        <v>454000</v>
      </c>
      <c r="J10" s="23">
        <f>(36000+353000)</f>
        <v>389000</v>
      </c>
      <c r="K10" s="13">
        <v>386000</v>
      </c>
      <c r="L10" s="13">
        <v>287000</v>
      </c>
      <c r="M10" s="13">
        <v>221000</v>
      </c>
      <c r="O10" s="2">
        <f t="shared" si="0"/>
        <v>1780000</v>
      </c>
    </row>
    <row r="11" spans="1:18" x14ac:dyDescent="0.25">
      <c r="A11" s="4">
        <v>5</v>
      </c>
      <c r="B11" s="22">
        <v>224000</v>
      </c>
      <c r="C11" s="22">
        <v>210000</v>
      </c>
      <c r="D11" s="22">
        <v>222000</v>
      </c>
      <c r="E11" s="22">
        <v>280000</v>
      </c>
      <c r="F11" s="22">
        <v>215000</v>
      </c>
      <c r="G11" s="22">
        <v>267000</v>
      </c>
      <c r="H11" s="22">
        <v>306000</v>
      </c>
      <c r="I11" s="22">
        <v>449000</v>
      </c>
      <c r="J11" s="13">
        <v>528000</v>
      </c>
      <c r="K11" s="13">
        <v>270000</v>
      </c>
      <c r="L11" s="13">
        <v>246000</v>
      </c>
      <c r="M11" s="13">
        <v>240000</v>
      </c>
      <c r="O11" s="2">
        <f t="shared" si="0"/>
        <v>1724000</v>
      </c>
      <c r="Q11" s="2"/>
    </row>
    <row r="12" spans="1:18" x14ac:dyDescent="0.25">
      <c r="A12" s="4">
        <v>6</v>
      </c>
      <c r="B12" s="22">
        <v>231000</v>
      </c>
      <c r="C12" s="22">
        <v>223000</v>
      </c>
      <c r="D12" s="22">
        <v>248000</v>
      </c>
      <c r="E12" s="22">
        <v>243000</v>
      </c>
      <c r="F12" s="22">
        <v>253000</v>
      </c>
      <c r="G12" s="22">
        <v>288000</v>
      </c>
      <c r="H12" s="22">
        <v>286000</v>
      </c>
      <c r="I12" s="22">
        <v>475000</v>
      </c>
      <c r="J12" s="13">
        <v>374000</v>
      </c>
      <c r="K12" s="13">
        <v>257000</v>
      </c>
      <c r="L12" s="13">
        <v>273000</v>
      </c>
      <c r="M12" s="13">
        <v>261000</v>
      </c>
      <c r="O12" s="2">
        <f t="shared" si="0"/>
        <v>1772000</v>
      </c>
      <c r="Q12" s="27" t="s">
        <v>41</v>
      </c>
      <c r="R12" s="27" t="s">
        <v>42</v>
      </c>
    </row>
    <row r="13" spans="1:18" x14ac:dyDescent="0.25">
      <c r="A13" s="4">
        <v>7</v>
      </c>
      <c r="B13" s="22">
        <v>258000</v>
      </c>
      <c r="C13" s="22">
        <v>173000</v>
      </c>
      <c r="D13" s="22">
        <v>210000</v>
      </c>
      <c r="E13" s="22">
        <v>253000</v>
      </c>
      <c r="F13" s="22">
        <v>243000</v>
      </c>
      <c r="G13" s="22">
        <v>254000</v>
      </c>
      <c r="H13" s="22">
        <v>303000</v>
      </c>
      <c r="I13" s="22">
        <v>565000</v>
      </c>
      <c r="J13" s="13">
        <v>301000</v>
      </c>
      <c r="K13" s="13">
        <v>362000</v>
      </c>
      <c r="L13" s="13">
        <v>223000</v>
      </c>
      <c r="M13" s="13">
        <v>238000</v>
      </c>
      <c r="O13" s="2">
        <f t="shared" si="0"/>
        <v>1694000</v>
      </c>
    </row>
    <row r="14" spans="1:18" x14ac:dyDescent="0.25">
      <c r="A14" s="4">
        <v>8</v>
      </c>
      <c r="B14" s="22">
        <v>239000</v>
      </c>
      <c r="C14" s="22">
        <v>313000</v>
      </c>
      <c r="D14" s="22">
        <v>244000</v>
      </c>
      <c r="E14" s="22">
        <v>222000</v>
      </c>
      <c r="F14" s="22">
        <v>239000</v>
      </c>
      <c r="G14" s="22">
        <v>272000</v>
      </c>
      <c r="H14" s="22">
        <v>370000</v>
      </c>
      <c r="I14" s="22">
        <v>556000</v>
      </c>
      <c r="J14" s="13">
        <v>386000</v>
      </c>
      <c r="K14" s="13">
        <v>301000</v>
      </c>
      <c r="L14" s="13">
        <v>224000</v>
      </c>
      <c r="M14" s="13">
        <v>227000</v>
      </c>
      <c r="O14" s="2">
        <f t="shared" si="0"/>
        <v>1899000</v>
      </c>
      <c r="Q14" s="4" t="s">
        <v>37</v>
      </c>
      <c r="R14" s="2">
        <f>MODE(B7:M37)</f>
        <v>239000</v>
      </c>
    </row>
    <row r="15" spans="1:18" x14ac:dyDescent="0.25">
      <c r="A15" s="4">
        <v>9</v>
      </c>
      <c r="B15" s="22">
        <v>229000</v>
      </c>
      <c r="C15" s="22">
        <v>249000</v>
      </c>
      <c r="D15" s="22">
        <v>232000</v>
      </c>
      <c r="E15" s="22">
        <v>283000</v>
      </c>
      <c r="F15" s="22">
        <v>210000</v>
      </c>
      <c r="G15" s="22">
        <v>239000</v>
      </c>
      <c r="H15" s="22">
        <v>397000</v>
      </c>
      <c r="I15" s="22">
        <v>631000</v>
      </c>
      <c r="J15" s="13">
        <v>448000</v>
      </c>
      <c r="K15" s="13">
        <v>332000</v>
      </c>
      <c r="L15" s="13">
        <v>225000</v>
      </c>
      <c r="M15" s="13">
        <v>250000</v>
      </c>
      <c r="O15" s="2">
        <f t="shared" si="0"/>
        <v>1839000</v>
      </c>
      <c r="Q15" s="4" t="s">
        <v>38</v>
      </c>
      <c r="R15" s="2">
        <f>AVERAGE(B7:M37)</f>
        <v>305569.8630136986</v>
      </c>
    </row>
    <row r="16" spans="1:18" ht="15.75" thickBot="1" x14ac:dyDescent="0.3">
      <c r="A16" s="4">
        <v>10</v>
      </c>
      <c r="B16" s="22">
        <v>222000</v>
      </c>
      <c r="C16" s="22">
        <v>214000</v>
      </c>
      <c r="D16" s="22">
        <v>218000</v>
      </c>
      <c r="E16" s="22">
        <v>228000</v>
      </c>
      <c r="F16" s="22">
        <v>240000</v>
      </c>
      <c r="G16" s="22">
        <v>272000</v>
      </c>
      <c r="H16" s="22">
        <v>440000</v>
      </c>
      <c r="I16" s="22">
        <v>520000</v>
      </c>
      <c r="J16" s="13">
        <v>357000</v>
      </c>
      <c r="K16" s="13">
        <v>368000</v>
      </c>
      <c r="L16" s="13">
        <v>231000</v>
      </c>
      <c r="M16" s="13">
        <v>228000</v>
      </c>
      <c r="O16" s="2">
        <f t="shared" si="0"/>
        <v>1834000</v>
      </c>
      <c r="Q16" s="31" t="s">
        <v>39</v>
      </c>
      <c r="R16" s="30">
        <f>MAX(B7:M37)</f>
        <v>660000</v>
      </c>
    </row>
    <row r="17" spans="1:19" ht="16.5" thickTop="1" thickBot="1" x14ac:dyDescent="0.3">
      <c r="A17" s="4">
        <v>11</v>
      </c>
      <c r="B17" s="22">
        <v>223000</v>
      </c>
      <c r="C17" s="22">
        <v>222000</v>
      </c>
      <c r="D17" s="22">
        <v>190000</v>
      </c>
      <c r="E17" s="22">
        <v>276000</v>
      </c>
      <c r="F17" s="22">
        <v>214000</v>
      </c>
      <c r="G17" s="22">
        <v>310000</v>
      </c>
      <c r="H17" s="22">
        <v>405000</v>
      </c>
      <c r="I17" s="22">
        <v>555000</v>
      </c>
      <c r="J17" s="13">
        <v>345000</v>
      </c>
      <c r="K17" s="13">
        <v>362000</v>
      </c>
      <c r="L17" s="13">
        <v>283000</v>
      </c>
      <c r="M17" s="13">
        <v>189000</v>
      </c>
      <c r="O17" s="2">
        <f t="shared" si="0"/>
        <v>1840000</v>
      </c>
      <c r="Q17" s="33" t="s">
        <v>40</v>
      </c>
      <c r="R17" s="32">
        <f>MIN(B7:M37)</f>
        <v>166000</v>
      </c>
    </row>
    <row r="18" spans="1:19" ht="15.75" thickTop="1" x14ac:dyDescent="0.25">
      <c r="A18" s="4">
        <v>12</v>
      </c>
      <c r="B18" s="22">
        <v>218000</v>
      </c>
      <c r="C18" s="22">
        <v>256000</v>
      </c>
      <c r="D18" s="22">
        <v>249000</v>
      </c>
      <c r="E18" s="22">
        <v>289000</v>
      </c>
      <c r="F18" s="22">
        <v>219000</v>
      </c>
      <c r="G18" s="22">
        <v>302000</v>
      </c>
      <c r="H18" s="22">
        <v>272000</v>
      </c>
      <c r="I18" s="22">
        <v>631000</v>
      </c>
      <c r="J18" s="23">
        <f>(116000+121000)</f>
        <v>237000</v>
      </c>
      <c r="K18" s="13">
        <v>242000</v>
      </c>
      <c r="L18" s="13">
        <v>235000</v>
      </c>
      <c r="M18" s="13">
        <v>218000</v>
      </c>
      <c r="O18" s="2">
        <f t="shared" si="0"/>
        <v>1805000</v>
      </c>
    </row>
    <row r="19" spans="1:19" x14ac:dyDescent="0.25">
      <c r="A19" s="4">
        <v>13</v>
      </c>
      <c r="B19" s="22">
        <v>229000</v>
      </c>
      <c r="C19" s="22">
        <v>221000</v>
      </c>
      <c r="D19" s="22">
        <v>243000</v>
      </c>
      <c r="E19" s="22">
        <v>233000</v>
      </c>
      <c r="F19" s="22">
        <v>262000</v>
      </c>
      <c r="G19" s="22">
        <v>319000</v>
      </c>
      <c r="H19" s="22">
        <v>286000</v>
      </c>
      <c r="I19" s="22">
        <v>544000</v>
      </c>
      <c r="J19" s="13">
        <v>287000</v>
      </c>
      <c r="K19" s="13">
        <v>307000</v>
      </c>
      <c r="L19" s="13">
        <v>215000</v>
      </c>
      <c r="M19" s="13">
        <v>290000</v>
      </c>
      <c r="O19" s="2">
        <f t="shared" si="0"/>
        <v>1793000</v>
      </c>
      <c r="Q19" s="2"/>
    </row>
    <row r="20" spans="1:19" x14ac:dyDescent="0.25">
      <c r="A20" s="4">
        <v>14</v>
      </c>
      <c r="B20" s="22">
        <v>219000</v>
      </c>
      <c r="C20" s="22">
        <v>223000</v>
      </c>
      <c r="D20" s="22">
        <v>247000</v>
      </c>
      <c r="E20" s="22">
        <v>272000</v>
      </c>
      <c r="F20" s="22">
        <v>253000</v>
      </c>
      <c r="G20" s="22">
        <v>363000</v>
      </c>
      <c r="H20" s="22">
        <v>320000</v>
      </c>
      <c r="I20" s="22">
        <v>567000</v>
      </c>
      <c r="J20" s="22">
        <v>239000</v>
      </c>
      <c r="K20" s="13">
        <v>401000</v>
      </c>
      <c r="L20" s="13">
        <v>240000</v>
      </c>
      <c r="M20" s="13">
        <v>222000</v>
      </c>
      <c r="O20" s="2">
        <f t="shared" si="0"/>
        <v>1897000</v>
      </c>
      <c r="Q20" s="2"/>
    </row>
    <row r="21" spans="1:19" x14ac:dyDescent="0.25">
      <c r="A21" s="4">
        <v>15</v>
      </c>
      <c r="B21" s="22">
        <v>234000</v>
      </c>
      <c r="C21" s="22">
        <v>227000</v>
      </c>
      <c r="D21" s="22">
        <v>235000</v>
      </c>
      <c r="E21" s="22">
        <v>285000</v>
      </c>
      <c r="F21" s="22">
        <v>253000</v>
      </c>
      <c r="G21" s="22">
        <v>331000</v>
      </c>
      <c r="H21" s="22">
        <v>368000</v>
      </c>
      <c r="I21" s="22">
        <v>558000</v>
      </c>
      <c r="J21" s="14">
        <v>304000</v>
      </c>
      <c r="K21" s="13">
        <v>328000</v>
      </c>
      <c r="L21" s="13">
        <v>275000</v>
      </c>
      <c r="M21" s="13">
        <v>259000</v>
      </c>
      <c r="O21" s="2">
        <f t="shared" si="0"/>
        <v>1933000</v>
      </c>
      <c r="Q21" s="2"/>
      <c r="R21" s="2"/>
    </row>
    <row r="22" spans="1:19" x14ac:dyDescent="0.25">
      <c r="A22" s="4">
        <v>16</v>
      </c>
      <c r="B22" s="22">
        <v>203000</v>
      </c>
      <c r="C22" s="22">
        <v>203000</v>
      </c>
      <c r="D22" s="22">
        <v>199000</v>
      </c>
      <c r="E22" s="22">
        <v>277000</v>
      </c>
      <c r="F22" s="22">
        <v>247000</v>
      </c>
      <c r="G22" s="22">
        <v>347000</v>
      </c>
      <c r="H22" s="22">
        <v>312000</v>
      </c>
      <c r="I22" s="22">
        <v>590000</v>
      </c>
      <c r="J22" s="14">
        <v>317000</v>
      </c>
      <c r="K22" s="13">
        <v>407000</v>
      </c>
      <c r="L22" s="13">
        <v>198000</v>
      </c>
      <c r="M22" s="13">
        <v>239000</v>
      </c>
      <c r="O22" s="2">
        <f t="shared" si="0"/>
        <v>1788000</v>
      </c>
      <c r="Q22" s="2"/>
    </row>
    <row r="23" spans="1:19" x14ac:dyDescent="0.25">
      <c r="A23" s="4">
        <v>17</v>
      </c>
      <c r="B23" s="22">
        <v>185000</v>
      </c>
      <c r="C23" s="22">
        <v>228000</v>
      </c>
      <c r="D23" s="22">
        <v>240000</v>
      </c>
      <c r="E23" s="22">
        <v>295000</v>
      </c>
      <c r="F23" s="22">
        <v>256000</v>
      </c>
      <c r="G23" s="22">
        <v>370000</v>
      </c>
      <c r="H23" s="22">
        <v>403000</v>
      </c>
      <c r="I23" s="22">
        <v>520000</v>
      </c>
      <c r="J23" s="14">
        <v>313000</v>
      </c>
      <c r="K23" s="13">
        <v>287000</v>
      </c>
      <c r="L23" s="13">
        <v>253000</v>
      </c>
      <c r="M23" s="13">
        <v>218000</v>
      </c>
      <c r="O23" s="2">
        <f t="shared" si="0"/>
        <v>1977000</v>
      </c>
      <c r="Q23" s="2"/>
    </row>
    <row r="24" spans="1:19" x14ac:dyDescent="0.25">
      <c r="A24" s="4">
        <v>18</v>
      </c>
      <c r="B24" s="22">
        <v>219000</v>
      </c>
      <c r="C24" s="22">
        <v>227000</v>
      </c>
      <c r="D24" s="22">
        <v>248000</v>
      </c>
      <c r="E24" s="22">
        <v>247000</v>
      </c>
      <c r="F24" s="22">
        <v>247000</v>
      </c>
      <c r="G24" s="22">
        <v>218000</v>
      </c>
      <c r="H24" s="22">
        <v>342000</v>
      </c>
      <c r="I24" s="22">
        <v>510000</v>
      </c>
      <c r="J24" s="14">
        <v>333000</v>
      </c>
      <c r="K24" s="13">
        <v>243000</v>
      </c>
      <c r="L24" s="13">
        <v>290000</v>
      </c>
      <c r="M24" s="13">
        <v>214000</v>
      </c>
      <c r="O24" s="2">
        <f t="shared" si="0"/>
        <v>1748000</v>
      </c>
      <c r="Q24" s="2"/>
      <c r="R24" s="2"/>
    </row>
    <row r="25" spans="1:19" x14ac:dyDescent="0.25">
      <c r="A25" s="4">
        <v>19</v>
      </c>
      <c r="B25" s="22">
        <v>214000</v>
      </c>
      <c r="C25" s="22">
        <v>221000</v>
      </c>
      <c r="D25" s="22">
        <v>250000</v>
      </c>
      <c r="E25" s="22">
        <v>239000</v>
      </c>
      <c r="F25" s="22">
        <v>248000</v>
      </c>
      <c r="G25" s="22">
        <v>296000</v>
      </c>
      <c r="H25" s="22">
        <v>409000</v>
      </c>
      <c r="I25" s="22">
        <v>542000</v>
      </c>
      <c r="J25" s="14">
        <v>383000</v>
      </c>
      <c r="K25" s="13">
        <v>289000</v>
      </c>
      <c r="L25" s="13">
        <v>256000</v>
      </c>
      <c r="M25" s="13">
        <v>256000</v>
      </c>
      <c r="O25" s="2">
        <f t="shared" si="0"/>
        <v>1877000</v>
      </c>
      <c r="R25" s="2"/>
      <c r="S25" s="2"/>
    </row>
    <row r="26" spans="1:19" x14ac:dyDescent="0.25">
      <c r="A26" s="4">
        <v>20</v>
      </c>
      <c r="B26" s="22">
        <v>215000</v>
      </c>
      <c r="C26" s="22">
        <v>214000</v>
      </c>
      <c r="D26" s="22">
        <v>270000</v>
      </c>
      <c r="E26" s="22">
        <v>220000</v>
      </c>
      <c r="F26" s="22">
        <v>275000</v>
      </c>
      <c r="G26" s="22">
        <v>332000</v>
      </c>
      <c r="H26" s="22">
        <v>374000</v>
      </c>
      <c r="I26" s="22">
        <v>548000</v>
      </c>
      <c r="J26" s="14">
        <v>387000</v>
      </c>
      <c r="K26" s="13">
        <v>299000</v>
      </c>
      <c r="L26" s="13">
        <v>257000</v>
      </c>
      <c r="M26" s="13">
        <v>225000</v>
      </c>
      <c r="O26" s="2">
        <f t="shared" si="0"/>
        <v>1900000</v>
      </c>
      <c r="R26" s="2"/>
      <c r="S26" s="2"/>
    </row>
    <row r="27" spans="1:19" x14ac:dyDescent="0.25">
      <c r="A27" s="4">
        <v>21</v>
      </c>
      <c r="B27" s="22">
        <v>246000</v>
      </c>
      <c r="C27" s="22">
        <v>458000</v>
      </c>
      <c r="D27" s="22">
        <v>516000</v>
      </c>
      <c r="E27" s="22">
        <v>261000</v>
      </c>
      <c r="F27" s="22">
        <v>266000</v>
      </c>
      <c r="G27" s="22">
        <v>377000</v>
      </c>
      <c r="H27" s="22">
        <v>361000</v>
      </c>
      <c r="I27" s="22">
        <v>539000</v>
      </c>
      <c r="J27" s="14">
        <v>315000</v>
      </c>
      <c r="K27" s="13">
        <v>302000</v>
      </c>
      <c r="L27" s="13">
        <v>293000</v>
      </c>
      <c r="M27" s="13">
        <v>220000</v>
      </c>
      <c r="O27" s="2">
        <f t="shared" si="0"/>
        <v>2485000</v>
      </c>
      <c r="R27" s="2"/>
    </row>
    <row r="28" spans="1:19" x14ac:dyDescent="0.25">
      <c r="A28" s="4">
        <v>22</v>
      </c>
      <c r="B28" s="22">
        <v>236000</v>
      </c>
      <c r="C28" s="22">
        <v>394000</v>
      </c>
      <c r="D28" s="22">
        <v>436000</v>
      </c>
      <c r="E28" s="22">
        <v>232000</v>
      </c>
      <c r="F28" s="22">
        <v>285000</v>
      </c>
      <c r="G28" s="22">
        <v>254000</v>
      </c>
      <c r="H28" s="22">
        <v>425000</v>
      </c>
      <c r="I28" s="22">
        <v>606000</v>
      </c>
      <c r="J28" s="14">
        <v>321000</v>
      </c>
      <c r="K28" s="13">
        <v>258000</v>
      </c>
      <c r="L28" s="13">
        <v>244000</v>
      </c>
      <c r="M28" s="13">
        <v>204000</v>
      </c>
      <c r="O28" s="2">
        <f t="shared" si="0"/>
        <v>2262000</v>
      </c>
    </row>
    <row r="29" spans="1:19" x14ac:dyDescent="0.25">
      <c r="A29" s="4">
        <v>23</v>
      </c>
      <c r="B29" s="22">
        <v>232000</v>
      </c>
      <c r="C29" s="22">
        <v>178000</v>
      </c>
      <c r="D29" s="22">
        <v>301000</v>
      </c>
      <c r="E29" s="22">
        <v>279000</v>
      </c>
      <c r="F29" s="22">
        <v>387000</v>
      </c>
      <c r="G29" s="22">
        <v>253000</v>
      </c>
      <c r="H29" s="22">
        <v>412000</v>
      </c>
      <c r="I29" s="22">
        <v>580000</v>
      </c>
      <c r="J29" s="14">
        <v>409000</v>
      </c>
      <c r="K29" s="13">
        <v>274000</v>
      </c>
      <c r="L29" s="13">
        <v>239000</v>
      </c>
      <c r="M29" s="13">
        <v>236000</v>
      </c>
      <c r="O29" s="2">
        <f t="shared" si="0"/>
        <v>2042000</v>
      </c>
    </row>
    <row r="30" spans="1:19" x14ac:dyDescent="0.25">
      <c r="A30" s="4">
        <v>24</v>
      </c>
      <c r="B30" s="22">
        <v>484000</v>
      </c>
      <c r="C30" s="22">
        <v>205000</v>
      </c>
      <c r="D30" s="22">
        <v>242000</v>
      </c>
      <c r="E30" s="22">
        <v>255000</v>
      </c>
      <c r="F30" s="22">
        <v>322000</v>
      </c>
      <c r="G30" s="22">
        <v>259000</v>
      </c>
      <c r="H30" s="22">
        <v>275000</v>
      </c>
      <c r="I30" s="22">
        <v>417000</v>
      </c>
      <c r="J30" s="14">
        <v>223000</v>
      </c>
      <c r="K30" s="13">
        <v>491000</v>
      </c>
      <c r="L30" s="13">
        <v>230000</v>
      </c>
      <c r="M30" s="13">
        <v>241000</v>
      </c>
      <c r="O30" s="2">
        <f t="shared" si="0"/>
        <v>2042000</v>
      </c>
      <c r="R30" s="2"/>
    </row>
    <row r="31" spans="1:19" x14ac:dyDescent="0.25">
      <c r="A31" s="4">
        <v>25</v>
      </c>
      <c r="B31" s="22">
        <v>503000</v>
      </c>
      <c r="C31" s="22">
        <v>246000</v>
      </c>
      <c r="D31" s="22">
        <v>328000</v>
      </c>
      <c r="E31" s="22">
        <v>457000</v>
      </c>
      <c r="F31" s="22">
        <v>326000</v>
      </c>
      <c r="G31" s="22">
        <v>237000</v>
      </c>
      <c r="H31" s="22">
        <v>337000</v>
      </c>
      <c r="I31" s="22">
        <v>419000</v>
      </c>
      <c r="J31" s="13">
        <v>546000</v>
      </c>
      <c r="K31" s="13">
        <v>330000</v>
      </c>
      <c r="L31" s="13">
        <v>286000</v>
      </c>
      <c r="M31" s="13">
        <v>251000</v>
      </c>
      <c r="O31" s="2">
        <f t="shared" si="0"/>
        <v>2434000</v>
      </c>
    </row>
    <row r="32" spans="1:19" x14ac:dyDescent="0.25">
      <c r="A32" s="4">
        <v>26</v>
      </c>
      <c r="B32" s="22">
        <v>233000</v>
      </c>
      <c r="C32" s="22">
        <v>218000</v>
      </c>
      <c r="D32" s="22">
        <v>306000</v>
      </c>
      <c r="E32" s="22">
        <v>432000</v>
      </c>
      <c r="F32" s="22">
        <v>249000</v>
      </c>
      <c r="G32" s="22">
        <v>259000</v>
      </c>
      <c r="H32" s="22">
        <v>350000</v>
      </c>
      <c r="I32" s="22">
        <v>546000</v>
      </c>
      <c r="J32" s="13">
        <v>394000</v>
      </c>
      <c r="K32" s="13">
        <v>222000</v>
      </c>
      <c r="L32" s="13">
        <v>248000</v>
      </c>
      <c r="M32" s="13">
        <v>230000</v>
      </c>
      <c r="O32" s="2">
        <f t="shared" si="0"/>
        <v>2047000</v>
      </c>
      <c r="Q32" s="2"/>
      <c r="R32" s="2"/>
    </row>
    <row r="33" spans="1:18" x14ac:dyDescent="0.25">
      <c r="A33" s="4">
        <v>27</v>
      </c>
      <c r="B33" s="22">
        <v>263000</v>
      </c>
      <c r="C33" s="22">
        <v>201000</v>
      </c>
      <c r="D33" s="22">
        <v>324000</v>
      </c>
      <c r="E33" s="22">
        <v>251000</v>
      </c>
      <c r="F33" s="22">
        <v>349000</v>
      </c>
      <c r="G33" s="22">
        <v>445000</v>
      </c>
      <c r="H33" s="22">
        <v>363000</v>
      </c>
      <c r="I33" s="22">
        <v>493000</v>
      </c>
      <c r="J33" s="13">
        <v>473000</v>
      </c>
      <c r="K33" s="13">
        <v>238000</v>
      </c>
      <c r="L33" s="13">
        <v>313000</v>
      </c>
      <c r="M33" s="13">
        <v>268000</v>
      </c>
      <c r="O33" s="2">
        <f t="shared" si="0"/>
        <v>2196000</v>
      </c>
      <c r="R33" s="2"/>
    </row>
    <row r="34" spans="1:18" x14ac:dyDescent="0.25">
      <c r="A34" s="4">
        <v>28</v>
      </c>
      <c r="B34" s="22">
        <v>224000</v>
      </c>
      <c r="C34" s="22">
        <v>217000</v>
      </c>
      <c r="D34" s="22">
        <v>294000</v>
      </c>
      <c r="E34" s="22">
        <v>239000</v>
      </c>
      <c r="F34" s="22">
        <v>388000</v>
      </c>
      <c r="G34" s="22">
        <v>349000</v>
      </c>
      <c r="H34" s="22">
        <v>430000</v>
      </c>
      <c r="I34" s="22">
        <v>518000</v>
      </c>
      <c r="J34" s="13">
        <v>418000</v>
      </c>
      <c r="K34" s="13">
        <v>301000</v>
      </c>
      <c r="L34" s="13">
        <v>303000</v>
      </c>
      <c r="M34" s="13">
        <v>211000</v>
      </c>
      <c r="O34" s="2">
        <f t="shared" si="0"/>
        <v>2141000</v>
      </c>
    </row>
    <row r="35" spans="1:18" x14ac:dyDescent="0.25">
      <c r="A35" s="4">
        <v>29</v>
      </c>
      <c r="B35" s="22">
        <v>200000</v>
      </c>
      <c r="C35" s="22"/>
      <c r="D35" s="22">
        <v>295000</v>
      </c>
      <c r="E35" s="22">
        <v>299000</v>
      </c>
      <c r="F35" s="22">
        <v>326000</v>
      </c>
      <c r="G35" s="22">
        <v>409000</v>
      </c>
      <c r="H35" s="22">
        <v>305000</v>
      </c>
      <c r="I35" s="30">
        <v>660000</v>
      </c>
      <c r="J35" s="13">
        <v>302000</v>
      </c>
      <c r="K35" s="13">
        <v>232000</v>
      </c>
      <c r="L35" s="13">
        <v>249000</v>
      </c>
      <c r="M35" s="13">
        <v>272000</v>
      </c>
      <c r="O35" s="2">
        <f t="shared" si="0"/>
        <v>1834000</v>
      </c>
      <c r="R35" s="2"/>
    </row>
    <row r="36" spans="1:18" x14ac:dyDescent="0.25">
      <c r="A36" s="4">
        <v>30</v>
      </c>
      <c r="B36" s="22">
        <v>230000</v>
      </c>
      <c r="C36" s="22"/>
      <c r="D36" s="22">
        <v>255000</v>
      </c>
      <c r="E36" s="22">
        <v>233000</v>
      </c>
      <c r="F36" s="22">
        <v>542000</v>
      </c>
      <c r="G36" s="22">
        <v>295000</v>
      </c>
      <c r="H36" s="22">
        <v>640000</v>
      </c>
      <c r="I36" s="22">
        <v>582000</v>
      </c>
      <c r="J36" s="13">
        <v>311000</v>
      </c>
      <c r="K36" s="13">
        <v>227000</v>
      </c>
      <c r="L36" s="13">
        <v>219000</v>
      </c>
      <c r="M36" s="13">
        <v>225000</v>
      </c>
      <c r="O36" s="2">
        <f t="shared" si="0"/>
        <v>2195000</v>
      </c>
    </row>
    <row r="37" spans="1:18" x14ac:dyDescent="0.25">
      <c r="A37" s="4">
        <v>31</v>
      </c>
      <c r="B37" s="22">
        <v>212000</v>
      </c>
      <c r="C37" s="22"/>
      <c r="D37" s="22">
        <v>250000</v>
      </c>
      <c r="E37" s="22"/>
      <c r="F37" s="22">
        <v>469000</v>
      </c>
      <c r="G37" s="22"/>
      <c r="H37" s="22">
        <v>554000</v>
      </c>
      <c r="I37" s="22">
        <v>493000</v>
      </c>
      <c r="J37" s="18"/>
      <c r="K37" s="13">
        <v>261000</v>
      </c>
      <c r="L37" s="24"/>
      <c r="M37" s="13">
        <v>252000</v>
      </c>
      <c r="O37" s="2">
        <f t="shared" si="0"/>
        <v>1485000</v>
      </c>
    </row>
    <row r="38" spans="1:18" x14ac:dyDescent="0.25">
      <c r="B38" s="2"/>
      <c r="C38" s="2"/>
      <c r="D38" s="2"/>
      <c r="E38" s="2"/>
      <c r="F38" s="2"/>
      <c r="G38" s="2"/>
      <c r="H38" s="2"/>
      <c r="R38" s="2"/>
    </row>
    <row r="40" spans="1:18" x14ac:dyDescent="0.25">
      <c r="B40" s="3">
        <f>SUM(B7:B37)</f>
        <v>7495000</v>
      </c>
      <c r="C40" s="3">
        <f t="shared" ref="C40:M40" si="1">SUM(C7:C37)</f>
        <v>6639000</v>
      </c>
      <c r="D40" s="3">
        <f t="shared" si="1"/>
        <v>8095000</v>
      </c>
      <c r="E40" s="3">
        <f t="shared" si="1"/>
        <v>8086000</v>
      </c>
      <c r="F40" s="3">
        <f t="shared" si="1"/>
        <v>8843000</v>
      </c>
      <c r="G40" s="3">
        <f t="shared" si="1"/>
        <v>9216000</v>
      </c>
      <c r="H40" s="3">
        <f t="shared" si="1"/>
        <v>11031000</v>
      </c>
      <c r="I40" s="3">
        <f t="shared" si="1"/>
        <v>16573000</v>
      </c>
      <c r="J40" s="3">
        <f t="shared" si="1"/>
        <v>11142000</v>
      </c>
      <c r="K40" s="3">
        <f t="shared" si="1"/>
        <v>9522000</v>
      </c>
      <c r="L40" s="3">
        <f t="shared" si="1"/>
        <v>7549000</v>
      </c>
      <c r="M40" s="3">
        <f t="shared" si="1"/>
        <v>7342000</v>
      </c>
      <c r="N40" s="2"/>
      <c r="O40" s="26">
        <f>SUM(B40:M40)</f>
        <v>111533000</v>
      </c>
    </row>
    <row r="42" spans="1:18" x14ac:dyDescent="0.25">
      <c r="R42" s="2"/>
    </row>
    <row r="43" spans="1:18" x14ac:dyDescent="0.25">
      <c r="B43" s="3"/>
    </row>
    <row r="44" spans="1:18" x14ac:dyDescent="0.25">
      <c r="B44" s="3"/>
    </row>
    <row r="45" spans="1:18" x14ac:dyDescent="0.25">
      <c r="B45" s="3"/>
    </row>
    <row r="46" spans="1:18" x14ac:dyDescent="0.25">
      <c r="B46" s="3"/>
    </row>
    <row r="47" spans="1:18" x14ac:dyDescent="0.25">
      <c r="B47" s="3"/>
    </row>
    <row r="48" spans="1:18" x14ac:dyDescent="0.25">
      <c r="B48" s="3"/>
    </row>
    <row r="49" spans="2:2" x14ac:dyDescent="0.25">
      <c r="B49" s="3"/>
    </row>
    <row r="50" spans="2:2" x14ac:dyDescent="0.25">
      <c r="B50" s="3"/>
    </row>
  </sheetData>
  <mergeCells count="2">
    <mergeCell ref="B1:O2"/>
    <mergeCell ref="Q6:R6"/>
  </mergeCells>
  <pageMargins left="0.7" right="0.7" top="0.75" bottom="0.75" header="0.3" footer="0.3"/>
  <pageSetup paperSize="5" orientation="landscape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M33"/>
  <sheetViews>
    <sheetView topLeftCell="A7" workbookViewId="0">
      <selection activeCell="E25" sqref="E25"/>
    </sheetView>
  </sheetViews>
  <sheetFormatPr defaultRowHeight="15" x14ac:dyDescent="0.25"/>
  <cols>
    <col min="1" max="2" width="11.42578125" customWidth="1"/>
    <col min="3" max="5" width="11.85546875" bestFit="1" customWidth="1"/>
    <col min="6" max="9" width="12.85546875" bestFit="1" customWidth="1"/>
    <col min="10" max="13" width="12" customWidth="1"/>
  </cols>
  <sheetData>
    <row r="5" spans="1:13" x14ac:dyDescent="0.25">
      <c r="A5" t="s">
        <v>18</v>
      </c>
      <c r="B5" t="s">
        <v>19</v>
      </c>
      <c r="C5" t="s">
        <v>20</v>
      </c>
      <c r="D5" t="s">
        <v>21</v>
      </c>
      <c r="E5" t="s">
        <v>22</v>
      </c>
      <c r="F5" t="s">
        <v>23</v>
      </c>
      <c r="G5" t="s">
        <v>24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</row>
    <row r="7" spans="1:13" ht="18.75" x14ac:dyDescent="0.3">
      <c r="A7" s="6">
        <v>2017</v>
      </c>
      <c r="B7" s="1" t="s">
        <v>0</v>
      </c>
      <c r="C7" s="1" t="s">
        <v>1</v>
      </c>
      <c r="D7" s="1" t="s">
        <v>2</v>
      </c>
      <c r="E7" s="1" t="s">
        <v>3</v>
      </c>
      <c r="F7" s="1" t="s">
        <v>4</v>
      </c>
      <c r="G7" s="1" t="s">
        <v>5</v>
      </c>
      <c r="H7" s="1" t="s">
        <v>6</v>
      </c>
      <c r="I7" s="1" t="s">
        <v>7</v>
      </c>
      <c r="J7" s="1" t="s">
        <v>8</v>
      </c>
      <c r="K7" s="1" t="s">
        <v>9</v>
      </c>
      <c r="L7" s="1" t="s">
        <v>10</v>
      </c>
      <c r="M7" s="1" t="s">
        <v>11</v>
      </c>
    </row>
    <row r="9" spans="1:13" x14ac:dyDescent="0.25">
      <c r="A9" s="5" t="s">
        <v>16</v>
      </c>
      <c r="B9" s="2">
        <v>8762000</v>
      </c>
      <c r="C9" s="2">
        <v>6996000</v>
      </c>
      <c r="D9" s="2">
        <v>8625000</v>
      </c>
      <c r="E9" s="2">
        <v>9797000</v>
      </c>
      <c r="F9" s="2">
        <v>11204000</v>
      </c>
      <c r="G9" s="2">
        <v>11920000</v>
      </c>
      <c r="H9" s="2">
        <v>12790000</v>
      </c>
      <c r="I9" s="2">
        <v>13587000</v>
      </c>
      <c r="J9" s="2">
        <v>9378000</v>
      </c>
      <c r="K9" s="2">
        <v>8904000</v>
      </c>
      <c r="L9" s="2">
        <v>8065000</v>
      </c>
      <c r="M9" s="2">
        <v>7599000</v>
      </c>
    </row>
    <row r="11" spans="1:13" ht="18.75" x14ac:dyDescent="0.3">
      <c r="A11" s="6">
        <v>2018</v>
      </c>
    </row>
    <row r="12" spans="1:13" x14ac:dyDescent="0.25">
      <c r="B12" s="1" t="s">
        <v>0</v>
      </c>
      <c r="C12" s="1" t="s">
        <v>1</v>
      </c>
      <c r="D12" s="1" t="s">
        <v>2</v>
      </c>
      <c r="E12" s="1" t="s">
        <v>3</v>
      </c>
      <c r="F12" s="1" t="s">
        <v>4</v>
      </c>
      <c r="G12" s="1" t="s">
        <v>5</v>
      </c>
      <c r="H12" s="1" t="s">
        <v>6</v>
      </c>
      <c r="I12" s="1" t="s">
        <v>7</v>
      </c>
      <c r="J12" s="1" t="s">
        <v>8</v>
      </c>
      <c r="K12" s="1" t="s">
        <v>9</v>
      </c>
      <c r="L12" s="1" t="s">
        <v>10</v>
      </c>
      <c r="M12" s="1" t="s">
        <v>11</v>
      </c>
    </row>
    <row r="14" spans="1:13" x14ac:dyDescent="0.25">
      <c r="A14" s="5" t="s">
        <v>16</v>
      </c>
      <c r="B14" s="2">
        <v>8026000</v>
      </c>
      <c r="C14" s="2">
        <v>6484000</v>
      </c>
      <c r="D14" s="2">
        <v>8199000</v>
      </c>
      <c r="E14" s="2">
        <v>8814000</v>
      </c>
      <c r="F14" s="2">
        <v>13172000</v>
      </c>
      <c r="G14" s="2">
        <v>12730000</v>
      </c>
      <c r="H14" s="2">
        <v>12750000</v>
      </c>
      <c r="I14" s="2">
        <v>13075500</v>
      </c>
    </row>
    <row r="15" spans="1:13" x14ac:dyDescent="0.25">
      <c r="B15" s="2"/>
      <c r="C15" s="2"/>
      <c r="D15" s="2"/>
      <c r="E15" s="2"/>
      <c r="F15" s="2"/>
      <c r="G15" s="2"/>
      <c r="H15" s="2"/>
      <c r="I15" s="2"/>
    </row>
    <row r="17" spans="1:10" x14ac:dyDescent="0.25">
      <c r="A17" s="5" t="s">
        <v>17</v>
      </c>
      <c r="B17" s="7">
        <f>(B9-B14)</f>
        <v>736000</v>
      </c>
      <c r="C17" s="7">
        <f t="shared" ref="C17:I17" si="0">(C9-C14)</f>
        <v>512000</v>
      </c>
      <c r="D17" s="7">
        <f t="shared" si="0"/>
        <v>426000</v>
      </c>
      <c r="E17" s="7">
        <f t="shared" si="0"/>
        <v>983000</v>
      </c>
      <c r="F17" s="7">
        <f t="shared" si="0"/>
        <v>-1968000</v>
      </c>
      <c r="G17" s="7">
        <f t="shared" si="0"/>
        <v>-810000</v>
      </c>
      <c r="H17" s="7">
        <f t="shared" si="0"/>
        <v>40000</v>
      </c>
      <c r="I17" s="7">
        <f t="shared" si="0"/>
        <v>511500</v>
      </c>
    </row>
    <row r="22" spans="1:10" x14ac:dyDescent="0.25">
      <c r="A22" t="s">
        <v>0</v>
      </c>
      <c r="B22" s="8">
        <v>8026000</v>
      </c>
      <c r="C22" s="3"/>
      <c r="D22" s="3"/>
      <c r="E22" s="3"/>
      <c r="F22" s="3"/>
      <c r="G22" s="3"/>
      <c r="H22" s="3"/>
      <c r="I22" s="3"/>
      <c r="J22" s="3"/>
    </row>
    <row r="23" spans="1:10" x14ac:dyDescent="0.25">
      <c r="A23" t="s">
        <v>1</v>
      </c>
      <c r="B23" s="8">
        <v>6484000</v>
      </c>
      <c r="C23" s="3"/>
      <c r="D23" s="3"/>
      <c r="E23" s="3"/>
      <c r="F23" s="3"/>
      <c r="G23" s="3"/>
      <c r="H23" s="3"/>
      <c r="I23" s="3"/>
      <c r="J23" s="3"/>
    </row>
    <row r="24" spans="1:10" x14ac:dyDescent="0.25">
      <c r="A24" t="s">
        <v>2</v>
      </c>
      <c r="B24" s="8">
        <v>8199000</v>
      </c>
      <c r="C24" s="3"/>
      <c r="D24" s="3"/>
      <c r="E24" s="3"/>
      <c r="F24" s="3"/>
      <c r="G24" s="3"/>
      <c r="H24" s="3"/>
      <c r="I24" s="3"/>
      <c r="J24" s="3"/>
    </row>
    <row r="25" spans="1:10" x14ac:dyDescent="0.25">
      <c r="A25" t="s">
        <v>3</v>
      </c>
      <c r="B25" s="8">
        <v>8814000</v>
      </c>
      <c r="C25" s="3"/>
      <c r="D25" s="3"/>
      <c r="E25" s="3"/>
      <c r="F25" s="3"/>
      <c r="G25" s="3"/>
      <c r="H25" s="3"/>
      <c r="I25" s="3"/>
      <c r="J25" s="3"/>
    </row>
    <row r="26" spans="1:10" x14ac:dyDescent="0.25">
      <c r="A26" t="s">
        <v>4</v>
      </c>
      <c r="B26" s="8">
        <v>13172000</v>
      </c>
      <c r="C26" s="3"/>
      <c r="D26" s="3"/>
      <c r="E26" s="3"/>
      <c r="F26" s="3"/>
      <c r="G26" s="3"/>
      <c r="H26" s="3"/>
      <c r="I26" s="3"/>
      <c r="J26" s="3"/>
    </row>
    <row r="27" spans="1:10" x14ac:dyDescent="0.25">
      <c r="A27" t="s">
        <v>31</v>
      </c>
      <c r="B27" s="8">
        <v>12730000</v>
      </c>
      <c r="C27" s="3"/>
      <c r="D27" s="3"/>
      <c r="E27" s="3"/>
      <c r="F27" s="3"/>
      <c r="G27" s="3"/>
      <c r="H27" s="3"/>
      <c r="I27" s="3"/>
      <c r="J27" s="3"/>
    </row>
    <row r="28" spans="1:10" x14ac:dyDescent="0.25">
      <c r="A28" t="s">
        <v>6</v>
      </c>
      <c r="B28" s="8">
        <v>12750000</v>
      </c>
      <c r="C28" s="3"/>
      <c r="D28" s="3"/>
      <c r="E28" s="3"/>
      <c r="F28" s="3"/>
      <c r="G28" s="3"/>
      <c r="H28" s="3"/>
      <c r="I28" s="3"/>
      <c r="J28" s="3"/>
    </row>
    <row r="29" spans="1:10" x14ac:dyDescent="0.25">
      <c r="A29" t="s">
        <v>7</v>
      </c>
      <c r="B29" s="8">
        <v>13075500</v>
      </c>
      <c r="C29" s="3"/>
      <c r="D29" s="3"/>
      <c r="E29" s="3"/>
      <c r="F29" s="3"/>
      <c r="G29" s="3"/>
      <c r="H29" s="3"/>
      <c r="I29" s="3"/>
      <c r="J29" s="3"/>
    </row>
    <row r="30" spans="1:10" x14ac:dyDescent="0.25">
      <c r="A30" t="s">
        <v>8</v>
      </c>
    </row>
    <row r="31" spans="1:10" x14ac:dyDescent="0.25">
      <c r="A31" t="s">
        <v>9</v>
      </c>
    </row>
    <row r="32" spans="1:10" x14ac:dyDescent="0.25">
      <c r="A32" t="s">
        <v>10</v>
      </c>
    </row>
    <row r="33" spans="1:1" x14ac:dyDescent="0.25">
      <c r="A33" t="s">
        <v>11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2017</vt:lpstr>
      <vt:lpstr>2018</vt:lpstr>
      <vt:lpstr>2019</vt:lpstr>
      <vt:lpstr>2017-2018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Barth</dc:creator>
  <cp:lastModifiedBy>John Barth</cp:lastModifiedBy>
  <cp:lastPrinted>2020-01-15T17:42:30Z</cp:lastPrinted>
  <dcterms:created xsi:type="dcterms:W3CDTF">2018-08-20T18:24:02Z</dcterms:created>
  <dcterms:modified xsi:type="dcterms:W3CDTF">2020-01-17T15:36:29Z</dcterms:modified>
</cp:coreProperties>
</file>